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5a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</sheets>
  <definedNames>
    <definedName name="Excel_BuiltIn_Print_Area_2">'Arkusz2'!$1:$65447</definedName>
    <definedName name="Excel_BuiltIn_Print_Area_2_1">'Arkusz2'!$1:$65452</definedName>
  </definedNames>
  <calcPr fullCalcOnLoad="1"/>
</workbook>
</file>

<file path=xl/sharedStrings.xml><?xml version="1.0" encoding="utf-8"?>
<sst xmlns="http://schemas.openxmlformats.org/spreadsheetml/2006/main" count="939" uniqueCount="550">
  <si>
    <t xml:space="preserve">                    Załącznik nr 1</t>
  </si>
  <si>
    <t xml:space="preserve">              do uchwały budżetowej</t>
  </si>
  <si>
    <t xml:space="preserve">             Miasta Świdnicy na 2014 r.</t>
  </si>
  <si>
    <t xml:space="preserve">             z dnia .........................</t>
  </si>
  <si>
    <t xml:space="preserve">           Dochody budżetu na 2014 r.</t>
  </si>
  <si>
    <t>w złotych</t>
  </si>
  <si>
    <t>Dział</t>
  </si>
  <si>
    <t xml:space="preserve">Rozdz. </t>
  </si>
  <si>
    <t>§</t>
  </si>
  <si>
    <t>Źródło dochodów</t>
  </si>
  <si>
    <t xml:space="preserve">               Planowane dochody na 2014 r.</t>
  </si>
  <si>
    <t>w tym:</t>
  </si>
  <si>
    <t>Ogółem</t>
  </si>
  <si>
    <t>bieżące</t>
  </si>
  <si>
    <t>dotacje i środki na finansowanie wydatków na realizację zadań finansowanych z udziałem środków, o których mowa w art. 5 ust.1 pkt 2 i 3</t>
  </si>
  <si>
    <t>majątkowe</t>
  </si>
  <si>
    <t xml:space="preserve">Transport </t>
  </si>
  <si>
    <t>Lokalny transport zbiorowy</t>
  </si>
  <si>
    <t>0830</t>
  </si>
  <si>
    <t xml:space="preserve">Wpływy z usług </t>
  </si>
  <si>
    <t>Dotacje celowe otrzymane z gminy na zadania bieżące realizowane na podstawie porozumień (umów)  z jednostkami samorządu terytorialnego</t>
  </si>
  <si>
    <t>Drogi publiczne gminne</t>
  </si>
  <si>
    <t>Dotacja celowa w ramach programów finansowanych z udziałem środków europejskich oraz środków, o których mowa w art.5 ust. 1 pkt 3 oraz ust. 3 pkt 5 i 6 ustawy, lub płatności w ramach środków europejskich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</si>
  <si>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</si>
  <si>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</si>
  <si>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</si>
  <si>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</si>
  <si>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</si>
  <si>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 xml:space="preserve">Wpływy z różnych opłat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</si>
  <si>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</si>
  <si>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</si>
  <si>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</si>
  <si>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</si>
  <si>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</si>
  <si>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 oraz prawa użytkowania wieczystego nieruchomości</t>
  </si>
  <si>
    <t>0920</t>
  </si>
  <si>
    <t>Pozostałe odsetki</t>
  </si>
  <si>
    <t>Działalność usługowa</t>
  </si>
  <si>
    <t>Cmentarze</t>
  </si>
  <si>
    <t>Dotacje celowe na zadania bieżące realizowane na podstawie porozumień z organami administracji rządowej</t>
  </si>
  <si>
    <t>Administracja publiczna</t>
  </si>
  <si>
    <t xml:space="preserve">Urzędy wojewódzkie 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</si>
  <si>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</si>
  <si>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</si>
  <si>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</si>
  <si>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</si>
  <si>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</si>
  <si>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</si>
  <si>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</si>
  <si>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</si>
  <si>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</si>
  <si>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</si>
  <si>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Obrona cywilna</t>
  </si>
  <si>
    <t>Straż gminna (miejska)</t>
  </si>
  <si>
    <t>0570</t>
  </si>
  <si>
    <t>Grzywny, mandaty i inne kary pieniężne dla ludności</t>
  </si>
  <si>
    <t>Dochody od osób prawnych, od osób fizycznych i od innych jednostek nieposiadających osobowości prawnej oraz wydatki związane,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</si>
  <si>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</si>
  <si>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</si>
  <si>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</si>
  <si>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</si>
  <si>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</si>
  <si>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</si>
  <si>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</si>
  <si>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</si>
  <si>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</si>
  <si>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</si>
  <si>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</si>
  <si>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</si>
  <si>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</si>
  <si>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</si>
  <si>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cywilnoprawnych,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</si>
  <si>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</si>
  <si>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</si>
  <si>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</si>
  <si>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</si>
  <si>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</si>
  <si>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</si>
  <si>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</si>
  <si>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</si>
  <si>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</si>
  <si>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</si>
  <si>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</si>
  <si>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</si>
  <si>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pobieranych przez jednostki samorządu terytorialnego na podstawie odrębnych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</si>
  <si>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</si>
  <si>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</si>
  <si>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</si>
  <si>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</si>
  <si>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</si>
  <si>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</si>
  <si>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</si>
  <si>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</si>
  <si>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</si>
  <si>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</si>
  <si>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</si>
  <si>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Wpływy z różnych rozliczeń 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</si>
  <si>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</si>
  <si>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</si>
  <si>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</si>
  <si>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</si>
  <si>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Przedszkola</t>
  </si>
  <si>
    <t>Dotacje celowe otrzymane z budżetu państwa na realizację zadań bieżących gmin z zakresu edukacyjnej opieki wychowawczej finansowanych w całości przez budżet państwa w ramach programów rządowych</t>
  </si>
  <si>
    <t>Gimnazja</t>
  </si>
  <si>
    <t>Pomoc społeczna</t>
  </si>
  <si>
    <t>Domy pomocy społecznej</t>
  </si>
  <si>
    <t>Ośrodki wsparcia</t>
  </si>
  <si>
    <t>Świadczenia rodzinne, świadczenia z funduszu alimentacyjnego oraz składki na ubezpieczenia emerytalne i rentowe z ubezpieczenia społecznego</t>
  </si>
  <si>
    <t>Dotacje celowe otrzymane z budżetu państwa na realizację zadań bieżących z zakresu administracji rządowej  oraz innych zadań zleconych gminie (związkom gmin) ustawami</t>
  </si>
  <si>
    <t>Składki na ubezpieczenie zdrowotne opłacane za osoby pobierające niektóre świadczenia z pomocy społecznej oraz za osoby uczestniczące w zajęciach w centrum integracji społecznej</t>
  </si>
  <si>
    <t>Dotacje celowe otrzymane z budżetu na realizację własnych zadań bieżących gmin (związków gmin)</t>
  </si>
  <si>
    <t>Zasiłki i pomoc w naturze oraz składki na ubezpieczenia emerytalne i rentowe</t>
  </si>
  <si>
    <t>Zasiłki stałe</t>
  </si>
  <si>
    <t>Ośrodki pomocy społecznej</t>
  </si>
  <si>
    <t>Dotacje celowe otrzymane z budżetu państwa na realizację własnych zadań bieżących gmin (związków gmin)</t>
  </si>
  <si>
    <t>Jednostki specjalistyczne poradnictwa, mieszkania chronione i ośrodki interwencji</t>
  </si>
  <si>
    <t>Usługi opiekuńcze i specjalistyczne usługi opiekuńcze</t>
  </si>
  <si>
    <t>Pozostała działalność</t>
  </si>
  <si>
    <t>Pozostałe zadania w zakresie polityki społecznej</t>
  </si>
  <si>
    <t>Żłobki</t>
  </si>
  <si>
    <t>Edukacyjna opieka wychowawcza</t>
  </si>
  <si>
    <t>Placówki wychowania pozaszkolnego</t>
  </si>
  <si>
    <t>Gospodarka komunalna i ochrona środowiska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</si>
  <si>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</si>
  <si>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</si>
  <si>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</si>
  <si>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Dotacje celowe w ramach programów finansowanych z udziałem środków europejskich oraz środków, o których mowa w art. 5 ust.1 pkt 3 oraz ust. 3 pkt 5 i 6 ustawy, lub płatności w ramach budżetu środków europejskich</t>
  </si>
  <si>
    <t>Kultura fizyczna</t>
  </si>
  <si>
    <t>Instytucje kultury fizycznej</t>
  </si>
  <si>
    <r>
      <t xml:space="preserve">                </t>
    </r>
    <r>
      <rPr>
        <b/>
        <sz val="10"/>
        <rFont val="Verdana"/>
        <family val="2"/>
      </rPr>
      <t xml:space="preserve">     Dochody ogółem</t>
    </r>
  </si>
  <si>
    <t>Załącznik nr 2</t>
  </si>
  <si>
    <t xml:space="preserve">      do uchwały budżetowej</t>
  </si>
  <si>
    <t xml:space="preserve">                  Miasta Świdnicy na 2014 r. </t>
  </si>
  <si>
    <t>Wydatki budżetu na 2014 r.</t>
  </si>
  <si>
    <t xml:space="preserve">                  z dnia .....................</t>
  </si>
  <si>
    <t>(w złotych)</t>
  </si>
  <si>
    <t>Rozdział</t>
  </si>
  <si>
    <t>Nazwa</t>
  </si>
  <si>
    <t>Plan</t>
  </si>
  <si>
    <t>Z tego</t>
  </si>
  <si>
    <t>z tego:</t>
  </si>
  <si>
    <t>Wydatki 
bieżące</t>
  </si>
  <si>
    <t>wydatki 
jednostek
budżetowych</t>
  </si>
  <si>
    <t>wynagrodzenia i składki od nich naliczane</t>
  </si>
  <si>
    <t>wydatki związane z realizacją ich statutowych zadań;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</si>
  <si>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</si>
  <si>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</si>
  <si>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</si>
  <si>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</si>
  <si>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</si>
  <si>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Wydatki 
majątkowe</t>
  </si>
  <si>
    <t>inwestycje i zakupy inwestycyjne</t>
  </si>
  <si>
    <t>na programy finansowane z udziałem środków, o których mowa w art. 5 ust. 1 pkt 2 i 3,</t>
  </si>
  <si>
    <t>zakup i objęcie akcji i udziałów oraz wniesienie wkładów do spółek prawa handlowego.</t>
  </si>
  <si>
    <t>010</t>
  </si>
  <si>
    <t>Rolnictwo i łowiectwo</t>
  </si>
  <si>
    <t>01030</t>
  </si>
  <si>
    <t>Izby rolnicze</t>
  </si>
  <si>
    <t>Transport i łączność</t>
  </si>
  <si>
    <t>Drogi publiczne wojewódzkie</t>
  </si>
  <si>
    <t>Drogi publiczne powiatowe</t>
  </si>
  <si>
    <t>Infrastruktura telekomunikacyjna</t>
  </si>
  <si>
    <t>Turystyka</t>
  </si>
  <si>
    <t>Zadania w zakresie upowszechniania turystyki</t>
  </si>
  <si>
    <t>Zakłady gospodarki komunalnej</t>
  </si>
  <si>
    <t xml:space="preserve">Gospodarka gruntami i nieruchomościami </t>
  </si>
  <si>
    <t>Plany zagospodarowania przestrzennego</t>
  </si>
  <si>
    <t>Opracowania geodezyjne i kartograficzne</t>
  </si>
  <si>
    <t>Urzędy wojewódzkie</t>
  </si>
  <si>
    <t>Rady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</si>
  <si>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</si>
  <si>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</si>
  <si>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</si>
  <si>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</si>
  <si>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</si>
  <si>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</si>
  <si>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</si>
  <si>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</si>
  <si>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</si>
  <si>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</si>
  <si>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Inne formy wychowania przedszkolnego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</si>
  <si>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</si>
  <si>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</si>
  <si>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</si>
  <si>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</si>
  <si>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</si>
  <si>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Rodziny zastępcze</t>
  </si>
  <si>
    <t>Składki na ubezpieczenie zdrowotne opłacane za osoby pobierające niektóre świadczenia z pomocy społecznej</t>
  </si>
  <si>
    <t>Dodatki mieszkaniowe</t>
  </si>
  <si>
    <t xml:space="preserve">Zasiłki stałe </t>
  </si>
  <si>
    <t>Jednostki specjalistycznego poradnictwa, mieszkania chronione i ośrodki interwencji kryzysowej</t>
  </si>
  <si>
    <t>Pomoc dla repatriantów</t>
  </si>
  <si>
    <t>Świetlice szkolne</t>
  </si>
  <si>
    <t>Kolonie i obozy oraz inne formy wypoczynku dzieci i młodzieży szkolnej, a także szkolenia młodzieży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</si>
  <si>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</si>
  <si>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</si>
  <si>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</si>
  <si>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</si>
  <si>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</si>
  <si>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</si>
  <si>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</si>
  <si>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</si>
  <si>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</si>
  <si>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</si>
  <si>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</si>
  <si>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</si>
  <si>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</si>
  <si>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 xml:space="preserve">Kultura fizyczna </t>
  </si>
  <si>
    <t xml:space="preserve">Zadania w zakresie kultury fizycznej </t>
  </si>
  <si>
    <t>Ogółem wydatki</t>
  </si>
  <si>
    <t xml:space="preserve">       Załącznik nr 3</t>
  </si>
  <si>
    <t xml:space="preserve">           do uchwały budżetowej</t>
  </si>
  <si>
    <t xml:space="preserve">        Miasta Świdnicy na 2014 r.</t>
  </si>
  <si>
    <t xml:space="preserve">        z dnia .......................</t>
  </si>
  <si>
    <t xml:space="preserve"> Zadania inwestycyjne w 2014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</si>
  <si>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</si>
  <si>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</si>
  <si>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</si>
  <si>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</si>
  <si>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</si>
  <si>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</si>
  <si>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</si>
  <si>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</si>
  <si>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</si>
  <si>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</si>
  <si>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</si>
  <si>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</si>
  <si>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</si>
  <si>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</si>
  <si>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</si>
  <si>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</si>
  <si>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</si>
  <si>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</si>
  <si>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</si>
  <si>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</si>
  <si>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</si>
  <si>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</si>
  <si>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</si>
  <si>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</si>
  <si>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</si>
  <si>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</si>
  <si>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</si>
  <si>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</si>
  <si>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</si>
  <si>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</si>
  <si>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</si>
  <si>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</si>
  <si>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</si>
  <si>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</si>
  <si>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Przebudowa ul. Ceglanej (dokumentacja)</t>
  </si>
  <si>
    <t>Budowa pętli autobusowej przy ul. Janusza Korczaka w Świdnicy</t>
  </si>
  <si>
    <t xml:space="preserve">Przebudowa promenady przy ul. Kard. Stefana Wyszyńskiego </t>
  </si>
  <si>
    <t>Przebudowa ul. Pionierów w Świdnicy oraz obiektów inżynierskich</t>
  </si>
  <si>
    <t>Zakup i montaż modemów do parkometrów</t>
  </si>
  <si>
    <t>Przebudowa ul. Sprzymierzeńców w Świdnicy od ronda do wiaduktu (dokumentacja)</t>
  </si>
  <si>
    <t>Budowa ścieżki rowerowej wzdłuż ul. Nadbrzeżnej w Świdnicy</t>
  </si>
  <si>
    <t xml:space="preserve">Budowa ul. Poprzecznej w Świdnicy </t>
  </si>
  <si>
    <t>Budowa parkingu dla autobusów w rejonie ul. Sprzymierzeńców i Wojska Polskiego w Świdnicy</t>
  </si>
  <si>
    <t>Przebudowa chodnika przy ul. Jarosława Dąbrowskiego w Świdnicy</t>
  </si>
  <si>
    <t xml:space="preserve">Przebudowa chodnika przy ul. Gen.Ignacego Prądzyńskiego w Świdnicy </t>
  </si>
  <si>
    <t>Przebudowa chodnika przy ul. Mariana Langiewicza w Świdnicy</t>
  </si>
  <si>
    <t>Budowa chodnika przy ul. Nadbrzeżnej w Świdnicy</t>
  </si>
  <si>
    <t>Przebudowa chodnika ul. Wrocławska w Świdnicy</t>
  </si>
  <si>
    <t xml:space="preserve">Budowa zatoki przy ul.Jarosława Dąbrowskiego w Świdnicy </t>
  </si>
  <si>
    <t xml:space="preserve">Budowa zatoki przy ul. Mieczysława Kozara Słobódzkiego w Świdnicy </t>
  </si>
  <si>
    <t xml:space="preserve">Budowa zatoki przy ul. Księżnej Jadwigi Śląskiej w Świdnicy </t>
  </si>
  <si>
    <t>Budowa gruntowego ciągu pieszo-rowerowego wzdłuż potoku Witoszówka nad zalewem w Świdnicy</t>
  </si>
  <si>
    <t>Zakup i montaż koszy ulicznych</t>
  </si>
  <si>
    <t>Modernizacja infrastruktury miejskiej na osiedlach mieszkaniowych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</si>
  <si>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</si>
  <si>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</si>
  <si>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</si>
  <si>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Zagospodarowanie terenu zaplecza cmentarza wojennego przy ul. Waleriana Łukasińskiego - etap II</t>
  </si>
  <si>
    <t xml:space="preserve">Wykonanie odwodnienia cmentarza przy ul. Słowiańskiej </t>
  </si>
  <si>
    <t>Projekt klimatyzacji budynków Urzędu Miejskiego w Świdnicy przy ul. Armii Krajowej 47-49</t>
  </si>
  <si>
    <t>Modernizacja schodów wejściowych do budynku Urzędu Miejskiego w Świdnicy ul. Armii Krajowej 49</t>
  </si>
  <si>
    <t>Budowa platformy cyfrowej w Mieście Świdnica</t>
  </si>
  <si>
    <t>Wymiana instalacji elektrycznej i lamp oświetleniowych w SP 6</t>
  </si>
  <si>
    <t>SP 6</t>
  </si>
  <si>
    <t>Montaż windy elektrycznej w kuchni PM1</t>
  </si>
  <si>
    <t>PM 1</t>
  </si>
  <si>
    <t>Ułożenie kostki betonowej w ciągach komunikacyjnych w ogrodzie PM 1</t>
  </si>
  <si>
    <t>Modernizacja węzła c.o. w PM 14</t>
  </si>
  <si>
    <t>PM 14</t>
  </si>
  <si>
    <t>Wymiana instalacji elektrycznej i tablic rozdzielczych na parterze i w przyziemiu w Gimnazjum nr 1</t>
  </si>
  <si>
    <t>G 1</t>
  </si>
  <si>
    <t>Wymiana instalacji elektrycznej i głównej tablicy rozdzielczej w Gimnazjum nr 2</t>
  </si>
  <si>
    <t>G 2</t>
  </si>
  <si>
    <t>Wymiana nawierzchni na placu przed wejściem do budynku Gimnazjum nr 2</t>
  </si>
  <si>
    <t>Wymiana opraw oświetleniowych w pomieszczeniach Gimnazjum nr 3</t>
  </si>
  <si>
    <t>G 3</t>
  </si>
  <si>
    <t>Rozbudowa Szkoły Podstawowej nr 1 w Świdnicy - adaptacja klas letnich na sale lekcyjne</t>
  </si>
  <si>
    <t>Przebudowa budynków PM 1, PM 15 i MPI 16 w zakresie dostosowania do wymogów bezpieczeństwa pożarowego</t>
  </si>
  <si>
    <t>Wymiana przyłącza kanalizacji deszczowej</t>
  </si>
  <si>
    <t>MOPS</t>
  </si>
  <si>
    <t>Rewaloryzacja parku Centralnego</t>
  </si>
  <si>
    <t xml:space="preserve">Rewitalizacja parku im. Jana Kasprowicza </t>
  </si>
  <si>
    <t>Przebudowa (wymiana) kabli oświetlenia w Rynku</t>
  </si>
  <si>
    <t>Przebudowa oświetlenia ulicznego wraz ze sterowaniem w celu poprawy efektywności energetycznej</t>
  </si>
  <si>
    <t>Modernizacja oświetlenia ul. Jana Riedla</t>
  </si>
  <si>
    <t>Modernizacja oświetlenia ul. Marii Kunic</t>
  </si>
  <si>
    <t>Termomodernizacja obiektów użyteczności publicznej pełniących funkcje edukacyjne i kulturalne na obszarze Przedgórza Sudeckiego i Niziny Śląskiej</t>
  </si>
  <si>
    <t>Przebudowa Szkoły Podstawowej nr 8 przy ul. Wałbrzyskiej 39 w Świdnicy - modernizacja obiektów dydaktycznych na terenie powojskowym</t>
  </si>
  <si>
    <t>Zagospodarowanie rejonu podstrefy WSSE</t>
  </si>
  <si>
    <t>Budowa infrastruktury przestrzeni publicznej na rewitalizowanym terenie powojskowym ul. Ułańska w Świdnicy</t>
  </si>
  <si>
    <t xml:space="preserve">Zagospodarowanie terenu  miasta w elementy małej architektury </t>
  </si>
  <si>
    <t>Zagospodarowanie terenu pod budownictwo jednorodzinne obszaru ulic Gen. Władysława Sikorskiego - Podmiejska</t>
  </si>
  <si>
    <t>Modernizacja i rozbudowa ŚOSiR z przeznaczeniem na regionalne centrum sportowo-rekreacyjne - utwardzenie terenu pod wiatą rekreacyjną</t>
  </si>
  <si>
    <t>ŚOSiR</t>
  </si>
  <si>
    <t>Modernizacja i rozbudowa ŚOSiR z przeznaczeniem na regionalne centrum sportowo-rekreacyjne - modernizacja budynku basenu krytego</t>
  </si>
  <si>
    <t>ZAKUPY INWESTYCYJNE</t>
  </si>
  <si>
    <t>Zakup sprzętu komputerowego i oprogramowania</t>
  </si>
  <si>
    <t>Zakup kserokopiarki - 2 szt. - SP1</t>
  </si>
  <si>
    <t>SP 1</t>
  </si>
  <si>
    <t>Zakup kserokopiarki - 1 szt. - SP 8</t>
  </si>
  <si>
    <t>SP 8</t>
  </si>
  <si>
    <t>Zakup zestawów komputerowych - 2 szt. - SP 315</t>
  </si>
  <si>
    <t>SP 315</t>
  </si>
  <si>
    <t>Zakup laptopa - SP 315</t>
  </si>
  <si>
    <t>Zakup zestawu multimedialnego - 2 szt. - SP 315</t>
  </si>
  <si>
    <t>Zakup kserokopiarki - 1 szt. - SP 315</t>
  </si>
  <si>
    <t>Zakup zmywarki - PM 1</t>
  </si>
  <si>
    <t>Zakup komputerów - 2 szt. - PM 4</t>
  </si>
  <si>
    <t>PM 4</t>
  </si>
  <si>
    <t>Zakup patelni elektrycznej - PM 4</t>
  </si>
  <si>
    <t>Zakup mebli do Sali dydaktycznej i jadalni - PM 6</t>
  </si>
  <si>
    <t>PM 6</t>
  </si>
  <si>
    <t>Zakup wideodomofonu - PM 15</t>
  </si>
  <si>
    <t>PM 15</t>
  </si>
  <si>
    <t>Zakup stolików i krzesełek do sal dydaktycznych - MPI 16</t>
  </si>
  <si>
    <t>MPI 16</t>
  </si>
  <si>
    <t>Zakup kuchenki gazowej 2 szt.</t>
  </si>
  <si>
    <t>Program antywirusowy</t>
  </si>
  <si>
    <t>Urządzenie UTM na ul. Wałbrzyską 15</t>
  </si>
  <si>
    <t>Klimatyzacja sali narad ul. Westerplatte 47</t>
  </si>
  <si>
    <t>Zakup maszyny do utrzymania powierzchni sztucznych</t>
  </si>
  <si>
    <t>Zakup urządzenia nawadniającego na boiska stadionu</t>
  </si>
  <si>
    <t>DOTACJE NA INWESTYCJE</t>
  </si>
  <si>
    <t>Przebudowa skrzyżowania ulic Wałbrzyskiej (droga wojewódzka nr 379) na odcinku od granic administracyjnych miasta Świdnicy do skrzyżowania z ul. Jana Kochanowskiego (droga powiatowa nr 3396D) wraz z budową ronda</t>
  </si>
  <si>
    <t>Modernizacja drogi wojewódzkiej 379 w mieście Świdnica</t>
  </si>
  <si>
    <t>Przebudowa drogi powiatowej nr 2867 D ul. Bystrzyckiej w Świdnicy</t>
  </si>
  <si>
    <t>Budowa drogi powiatowej nr 3396 D na odcinku pomiędzy drogą krajową nr 35 a droga wojewódzką nr 382 i ul. Stęczyńskiego w Świdnicy</t>
  </si>
  <si>
    <t>Likwidacja obszarów wykluczenia informacyjnego i budowa Dolnośląskiej Sieci Szkieletowej</t>
  </si>
  <si>
    <t>Zakup sprzętów wyposażenia Komendy Powiatowej Policji w ramach modernizacji budynku</t>
  </si>
  <si>
    <t>Budowa Powiatowego Pogotowia Ratunkowego w Świdnicy</t>
  </si>
  <si>
    <t>Dofinansowanie zadań służących ochronie środowiska i gospodarce wodnej</t>
  </si>
  <si>
    <t xml:space="preserve">Zakup plenerowych ścianek wystawowych </t>
  </si>
  <si>
    <t>Wymiana instalacji elektrycznej - Filia nr 2</t>
  </si>
  <si>
    <t>Zakup eksponatów muzealnych</t>
  </si>
  <si>
    <t>Załącznik nr 4</t>
  </si>
  <si>
    <r>
      <t xml:space="preserve">           </t>
    </r>
    <r>
      <rPr>
        <sz val="10"/>
        <rFont val="Arial CE"/>
        <family val="2"/>
      </rPr>
      <t>Miasta Świdnicy na 2014 r.</t>
    </r>
  </si>
  <si>
    <t xml:space="preserve">           z dnia ....................</t>
  </si>
  <si>
    <t>Przychody i rozchody budżetu w 2014 r.</t>
  </si>
  <si>
    <t>Treść</t>
  </si>
  <si>
    <t>Klasyfikacja</t>
  </si>
  <si>
    <t>Kwota</t>
  </si>
  <si>
    <t>Przychody ogółem:</t>
  </si>
  <si>
    <t>1.</t>
  </si>
  <si>
    <t>Kredyty</t>
  </si>
  <si>
    <t>§ 952</t>
  </si>
  <si>
    <t>Rozchody ogółem:</t>
  </si>
  <si>
    <t>Spłaty kredytów i pożyczek</t>
  </si>
  <si>
    <t>§ 992</t>
  </si>
  <si>
    <t xml:space="preserve">                 Załącznik nr 5</t>
  </si>
  <si>
    <t xml:space="preserve">  </t>
  </si>
  <si>
    <t xml:space="preserve">           z dnia ......................</t>
  </si>
  <si>
    <t xml:space="preserve">Dochody i wydatki związane z realizacją zadań z zakresu administracji </t>
  </si>
  <si>
    <t xml:space="preserve">rządowej i innych zadań zleconych odrębnymi ustawami oraz dochody </t>
  </si>
  <si>
    <r>
      <t xml:space="preserve">            </t>
    </r>
    <r>
      <rPr>
        <b/>
        <sz val="12"/>
        <rFont val="Arial"/>
        <family val="2"/>
      </rPr>
      <t xml:space="preserve">związane z realizacją zadań podlegających przekazaniu </t>
    </r>
  </si>
  <si>
    <t>do budżetu państwa w 2014 r.</t>
  </si>
  <si>
    <t>Dotacje ogółem</t>
  </si>
  <si>
    <t>Wydatki ogółem</t>
  </si>
  <si>
    <t>Wydatki bieżące</t>
  </si>
  <si>
    <t>Wydatki majątkowe</t>
  </si>
  <si>
    <t>Wynagrodzenia i składki</t>
  </si>
  <si>
    <t>Związane z realizacją zadań statutowych</t>
  </si>
  <si>
    <t>Świadczenia społeczne</t>
  </si>
  <si>
    <t>Dochody podlegające przekazaniu do budżetu państwa w 2014 r.</t>
  </si>
  <si>
    <t>Wyszczególnienie</t>
  </si>
  <si>
    <t>ogółem</t>
  </si>
  <si>
    <t>DUW</t>
  </si>
  <si>
    <t>UM</t>
  </si>
  <si>
    <t>§ 0690</t>
  </si>
  <si>
    <t>§ 0830</t>
  </si>
  <si>
    <t>§ 0970</t>
  </si>
  <si>
    <t>§ 0980</t>
  </si>
  <si>
    <t>§ 2350</t>
  </si>
  <si>
    <t>§ 2360</t>
  </si>
  <si>
    <t xml:space="preserve">              Załącznik nr 6</t>
  </si>
  <si>
    <t xml:space="preserve">                     do uchwały budżetowej</t>
  </si>
  <si>
    <r>
      <t xml:space="preserve">                </t>
    </r>
    <r>
      <rPr>
        <sz val="10"/>
        <rFont val="Arial CE"/>
        <family val="2"/>
      </rPr>
      <t>Miasta Świdnicy na 2014 r.</t>
    </r>
  </si>
  <si>
    <t xml:space="preserve">                z dnia ...................</t>
  </si>
  <si>
    <t xml:space="preserve">rządowej wykonywane na podstawie porozumień z organami administracji </t>
  </si>
  <si>
    <t>rządowej w 2014r.</t>
  </si>
  <si>
    <t>Dotacje  ogółem</t>
  </si>
  <si>
    <t>Wydatki  ogółem</t>
  </si>
  <si>
    <t xml:space="preserve">                          Załącznik nr 7</t>
  </si>
  <si>
    <t xml:space="preserve">            do uchwały budżetowej</t>
  </si>
  <si>
    <r>
      <t xml:space="preserve">       </t>
    </r>
    <r>
      <rPr>
        <sz val="10"/>
        <rFont val="Arial CE"/>
        <family val="2"/>
      </rPr>
      <t>Miasta Świdnicy na 2014 r.</t>
    </r>
  </si>
  <si>
    <t xml:space="preserve">       z dnia .......................</t>
  </si>
  <si>
    <t>Dochody i wydatki związane z realizacją zadań wykonywanych na podstawie</t>
  </si>
  <si>
    <t>porozumień między jednostkami samorządu terytorialnego w 2014 r.</t>
  </si>
  <si>
    <t>Wydatki  majątkowe</t>
  </si>
  <si>
    <t xml:space="preserve">   Załącznik nr 8</t>
  </si>
  <si>
    <t>do uchwały budżetowej</t>
  </si>
  <si>
    <t>Miasta Świdnicy na 2014 r.</t>
  </si>
  <si>
    <t>z dnia …….</t>
  </si>
  <si>
    <t>Dochody i wydatki z tytułu wydawania zezwoleń na sprzedaż napojów alkoholowych i wydatków związanych</t>
  </si>
  <si>
    <t>z realizacją zadań wynikających z programu profilaktyki i rozwiązywania problemów alkoholowych</t>
  </si>
  <si>
    <t>l;</t>
  </si>
  <si>
    <t xml:space="preserve">               DOCHODY</t>
  </si>
  <si>
    <t xml:space="preserve">                               WYDATKI</t>
  </si>
  <si>
    <t>§ 0480 Wpływy z opłat za zezwolenia na sprzedaż napojów alkoholowych</t>
  </si>
  <si>
    <t>Dotacje na rzecz osób fizycznych</t>
  </si>
  <si>
    <t>Zwalczanie narkomani</t>
  </si>
  <si>
    <t>Gminny Program Profilaktyki i Rozwiązywania Problemów Alkoholowych oraz Przeciwdziałania Narkomanii na 2013 rok</t>
  </si>
  <si>
    <t xml:space="preserve">   Załącznik nr 9</t>
  </si>
  <si>
    <t>Dochody i wydatki uzyskiwane z grzywien nałożonych za naruszenie przepisów ruchu drogowego</t>
  </si>
  <si>
    <t>ujawnione za pomocą urządzeń rejestrujących oraz wydatki nimi sfinansowane</t>
  </si>
  <si>
    <t>DOCHODY</t>
  </si>
  <si>
    <t xml:space="preserve"> § 0570 Grzywny, mandaty i inne kary pieniężne od osób fizycznych</t>
  </si>
  <si>
    <t xml:space="preserve">Bezpieczeństwo publiczne i ochrona przeciwpożarowa </t>
  </si>
  <si>
    <t>Remont dróg gminnych</t>
  </si>
  <si>
    <t xml:space="preserve">   Załącznik nr 10</t>
  </si>
  <si>
    <t>Dochody uzyskiwane z opłat za korzystanie z przystanków komunikacyjnych</t>
  </si>
  <si>
    <t>oraz wydatki nimi sfinansowane</t>
  </si>
  <si>
    <t>§ 0490 Wpływy z opłat pobieranych na podstawie odrebnycgh ustaw</t>
  </si>
  <si>
    <t>remont wiat przystankowych</t>
  </si>
  <si>
    <t>utrzymanie wiat przystankowych i przystanków autobusowych</t>
  </si>
  <si>
    <t xml:space="preserve">zakup i montaż ławek i wiat przystankowych </t>
  </si>
  <si>
    <t xml:space="preserve">   Załącznik nr 11</t>
  </si>
  <si>
    <t xml:space="preserve">Dochody związane z gromadzeniem środków z opłat i kar za korzystanie ze środowiska </t>
  </si>
  <si>
    <t>Dochody ogółem</t>
  </si>
  <si>
    <t>§ 0580 Grzywny i inne kary pieniężne</t>
  </si>
  <si>
    <t>§ 0690 Wpływy z różnych opłat</t>
  </si>
  <si>
    <t xml:space="preserve">Pozostała działalność </t>
  </si>
  <si>
    <t>nagrody w konkursie zbiórki makulatury oraz zbiórki zużytych baterii</t>
  </si>
  <si>
    <t>m.in. prenumerata czasopism ekologicznych dla bibliotek, zakup worków na akcję "Sprzątanie Świata"</t>
  </si>
  <si>
    <t>edukacja ekologiczna oraz propagowanie działań proekologicznych i zasady zrównoważonego rozwoju, urządzenie i utrzymanie terenów zieleni, zadrzewień, zakrzewień oraz parków, przedsięwzięcia związane z gospodarką odpadami i inne zadania służące ochronie środowiska</t>
  </si>
  <si>
    <t>dofinansowanie zadań służących ochronie środowiska i gospodarce wodnej</t>
  </si>
  <si>
    <t xml:space="preserve">           Załącznik nr 12</t>
  </si>
  <si>
    <t xml:space="preserve">               do uchwały budżetowej</t>
  </si>
  <si>
    <t xml:space="preserve">                z dnia .....................</t>
  </si>
  <si>
    <t xml:space="preserve">      Plan przychodów i kosztów zakładów budżetowych na 2014 rok</t>
  </si>
  <si>
    <t>Przychody</t>
  </si>
  <si>
    <t>Koszty</t>
  </si>
  <si>
    <t>dotacje podmiotowe</t>
  </si>
  <si>
    <t>Wpłata do budżetu</t>
  </si>
  <si>
    <t>I</t>
  </si>
  <si>
    <t>Zakłady budżetowe</t>
  </si>
  <si>
    <t>Miejski Zarząd Nieruchomości</t>
  </si>
  <si>
    <t>Załącznik nr 13</t>
  </si>
  <si>
    <r>
      <t xml:space="preserve">               </t>
    </r>
    <r>
      <rPr>
        <sz val="10"/>
        <rFont val="Arial CE"/>
        <family val="2"/>
      </rPr>
      <t>Miasta Świdnicy na 2014 r.</t>
    </r>
  </si>
  <si>
    <t xml:space="preserve">               z dnia .....................</t>
  </si>
  <si>
    <t xml:space="preserve">Plan dochodów na wydzielonym rachunku dochodów jednostek </t>
  </si>
  <si>
    <t>budżetowych oraz wydatków nimi sfinansowanych</t>
  </si>
  <si>
    <t>lp.</t>
  </si>
  <si>
    <t>Dochody</t>
  </si>
  <si>
    <t>Wydatki</t>
  </si>
  <si>
    <t>Szkoła Podstawowa Nr 1</t>
  </si>
  <si>
    <t>2.</t>
  </si>
  <si>
    <t>Szkoła Podstawowa Nr 4</t>
  </si>
  <si>
    <t>3.</t>
  </si>
  <si>
    <t>Szkoła Podstawowa Nr 6</t>
  </si>
  <si>
    <t>4.</t>
  </si>
  <si>
    <t>Szkoła Podstawowa Nr 8</t>
  </si>
  <si>
    <t>5.</t>
  </si>
  <si>
    <t>Szkoła Podstawowa Nr 105</t>
  </si>
  <si>
    <t>6.</t>
  </si>
  <si>
    <t>Szkoła Podstawowa Nr 315</t>
  </si>
  <si>
    <t>7.</t>
  </si>
  <si>
    <t>Przedszkole Miejskie Nr 1</t>
  </si>
  <si>
    <t>8.</t>
  </si>
  <si>
    <t>Przedszkole Miejskie Nr 3</t>
  </si>
  <si>
    <t>9.</t>
  </si>
  <si>
    <t>Przedszkole Miejskie Nr 4</t>
  </si>
  <si>
    <t>10.</t>
  </si>
  <si>
    <t>Przedszkole Miejskie Nr 6</t>
  </si>
  <si>
    <t>11.</t>
  </si>
  <si>
    <t>Przedszkole Miejskie Nr 14</t>
  </si>
  <si>
    <t>12.</t>
  </si>
  <si>
    <t>Przedszkole Miejskie Nr 15</t>
  </si>
  <si>
    <t>13.</t>
  </si>
  <si>
    <t>Miejskie Przedszkole Integracyjne Nr 16</t>
  </si>
  <si>
    <t>14.</t>
  </si>
  <si>
    <t>Gimnazjum Nr 1</t>
  </si>
  <si>
    <t>15.</t>
  </si>
  <si>
    <t>Gimnazjum Nr 2</t>
  </si>
  <si>
    <t>16.</t>
  </si>
  <si>
    <t>Gimnazjum Nr 3</t>
  </si>
  <si>
    <t>17.</t>
  </si>
  <si>
    <t>Gimnazjum Nr 4</t>
  </si>
  <si>
    <t>18.</t>
  </si>
  <si>
    <t>Młodzieżowy Dom Kultury</t>
  </si>
  <si>
    <t>Razem</t>
  </si>
  <si>
    <t xml:space="preserve">                                                                             Załącznik  nr 14</t>
  </si>
  <si>
    <t xml:space="preserve">                                                                   do uchwały budżetowej</t>
  </si>
  <si>
    <r>
      <t xml:space="preserve">                                                              </t>
    </r>
    <r>
      <rPr>
        <sz val="10"/>
        <rFont val="Arial CE"/>
        <family val="2"/>
      </rPr>
      <t>Miasta Świdnicy na 2014 r.</t>
    </r>
  </si>
  <si>
    <t xml:space="preserve">                                                              z dnia ....................</t>
  </si>
  <si>
    <t>Zestawienie planowanych kwot dotacji udzielanych z budżetu w 2014 r.</t>
  </si>
  <si>
    <t>Wyszczególnienie/nazwa zadania</t>
  </si>
  <si>
    <t>Kwota dotacji</t>
  </si>
  <si>
    <t>Dotacje dla jednostek sektora finansów publicznych</t>
  </si>
  <si>
    <t>Dotacje przedmiotowe</t>
  </si>
  <si>
    <t>Dotacje podmiotowe</t>
  </si>
  <si>
    <t>Przedszkole Zgromadzenia PP Prezentek w Świdnicy</t>
  </si>
  <si>
    <t>Świdnicki Ośrodek Kultury</t>
  </si>
  <si>
    <t>Miejska Biblioteka Publiczna</t>
  </si>
  <si>
    <t>Muzeum Dawnego Kupiectwa</t>
  </si>
  <si>
    <t>Zakład Lecznictwa Odwykowego Czarny Bór</t>
  </si>
  <si>
    <t>Dotacje celowe związane z realizacją zadań j.s.t</t>
  </si>
  <si>
    <t>Dotacje dla jednostek spoza sektora finansów publicznych</t>
  </si>
  <si>
    <t xml:space="preserve">Niepubliczna Katolicka Szkoła Podstawowa Caritas Diecezji Świdnickiej </t>
  </si>
  <si>
    <t>Niepubliczna Szkoła Podstawowa Świdnickiego Stowarzyszenia Oświatowego “Bliżej Dziecka” w Świdnicy</t>
  </si>
  <si>
    <t>Społeczna Szkoła Podstawowa Fundacji Naszej Szkole w Świdnicy</t>
  </si>
  <si>
    <t>Fundacja Przyjaciół Przedszkolaka AGUGU dla Przedszkola Niepublicznego FRAJDA</t>
  </si>
  <si>
    <t>Przedszkole ” Akademia Przedszkolaka" w Świdnicy</t>
  </si>
  <si>
    <t>Niepubliczne Przedszkole "Europejska Akademia Dziecka"</t>
  </si>
  <si>
    <t>Przedszkole Fundacji Pomocy Biednym Dzieciom “Ut Unum Sint” w Świdnicy</t>
  </si>
  <si>
    <t>Niepubliczne Przedszkole “Promyk” w Świdnicy</t>
  </si>
  <si>
    <t>Niepubliczne Przedszkole “Wesoła Piątka” w Świdnicy</t>
  </si>
  <si>
    <t>Przedszkole Niepubliczne "Radosny Delfinek"</t>
  </si>
  <si>
    <t>Niepubliczne Przedszkole ABRAKADABRA</t>
  </si>
  <si>
    <t>Niepubliczne Przedszkole Global Service M&amp;A (Bajkowy Domek)</t>
  </si>
  <si>
    <t>Fundacja Przyjaciół Przedszkolaka AGUGU dla Punktu Przedszkolnego FRAJDA</t>
  </si>
  <si>
    <t>Punkt Przedszkolny MAGICZNA CHATKA</t>
  </si>
  <si>
    <t>Społeczne Gimnazjum Fundacji "Nasza Szkoła" w Świdnicy</t>
  </si>
  <si>
    <t>Niepubliczne Gimnazjum Rzemieślnik w Świdnicy</t>
  </si>
  <si>
    <t>Wspieranie organizacji działań i imprez turystycznych i rekreacyjnych</t>
  </si>
  <si>
    <t>Wykonanie urządzeń  infrastruktury technicznej w rejonie Rodzinnych Ogrodów Działkowych</t>
  </si>
  <si>
    <t>Realizacja Debiutu Gospodarczego</t>
  </si>
  <si>
    <t>Promocja i ochrona zdrowia</t>
  </si>
  <si>
    <t>Prowadzenie Centrum Wspierania Organizacji Pozarządowych</t>
  </si>
  <si>
    <t>Wypoczynek dzieci i młodzieży</t>
  </si>
  <si>
    <t>Wspieranie organizacji działań i imprez z miastami partnerskimi Świdnicy</t>
  </si>
  <si>
    <t>Ochrona dóbr kultury</t>
  </si>
  <si>
    <t xml:space="preserve">Kultura i ochrona dziedzictwa narodowego </t>
  </si>
  <si>
    <t>Zagospodarowanie terenu nad Zalewem Witoszówka</t>
  </si>
  <si>
    <t>Budowa oświetlenia na osiedlu Zarzecze</t>
  </si>
  <si>
    <t>Budowa zatoki postojowej na ul. Kazimierza Odnowiciela</t>
  </si>
  <si>
    <t>Dochody z opłat za gospodarowanie odpadami komunalnymi  oraz wydatki związane z pokrywaniem</t>
  </si>
  <si>
    <t>kosztów funkcjonowania systemu gospodarowania odpadami</t>
  </si>
  <si>
    <t xml:space="preserve">   Załącznik nr 15</t>
  </si>
  <si>
    <t>Dochody od osób prawnych, od osób fizycznych i od innych jednostek nie posiadających osobowości prawnej</t>
  </si>
  <si>
    <t>Administracja publicza</t>
  </si>
  <si>
    <t>Urzędy gmin (miast, miast na prawach powiatu)</t>
  </si>
  <si>
    <t>§ 0490 Wpływy i innych opłat pobieranych na podstawie odrebnych ustaw</t>
  </si>
  <si>
    <t>Godpdarka odpadami</t>
  </si>
  <si>
    <t>miasta</t>
  </si>
  <si>
    <t>z budżetu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</si>
</sst>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29">
    <font>
      <sz val="10"/>
      <name val="Arial CE"/>
      <family val="2"/>
    </font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Lucida Sans Unicod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2"/>
      <color indexed="36"/>
      <name val="Arial CE"/>
      <family val="2"/>
    </font>
    <font>
      <sz val="10"/>
      <color indexed="20"/>
      <name val="Arial CE"/>
      <family val="2"/>
    </font>
    <font>
      <b/>
      <sz val="10"/>
      <color indexed="3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8" fillId="0" borderId="7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3" fontId="9" fillId="2" borderId="5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164" fontId="9" fillId="0" borderId="7" xfId="0" applyNumberFormat="1" applyFont="1" applyFill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9" fillId="0" borderId="8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2" borderId="8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8" fillId="2" borderId="5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14" fillId="2" borderId="10" xfId="0" applyFont="1" applyFill="1" applyBorder="1" applyAlignment="1">
      <alignment/>
    </xf>
    <xf numFmtId="0" fontId="0" fillId="2" borderId="4" xfId="0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1" xfId="0" applyFont="1" applyFill="1" applyBorder="1" applyAlignment="1">
      <alignment horizontal="center" vertical="top" wrapText="1"/>
    </xf>
    <xf numFmtId="164" fontId="0" fillId="0" borderId="7" xfId="0" applyNumberFormat="1" applyFill="1" applyBorder="1" applyAlignment="1">
      <alignment/>
    </xf>
    <xf numFmtId="164" fontId="15" fillId="0" borderId="0" xfId="0" applyNumberFormat="1" applyFont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7" xfId="0" applyFill="1" applyBorder="1" applyAlignment="1">
      <alignment/>
    </xf>
    <xf numFmtId="0" fontId="1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15" fillId="0" borderId="7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7" fillId="0" borderId="7" xfId="0" applyFont="1" applyBorder="1" applyAlignment="1">
      <alignment wrapText="1"/>
    </xf>
    <xf numFmtId="164" fontId="15" fillId="0" borderId="7" xfId="0" applyNumberFormat="1" applyFont="1" applyBorder="1" applyAlignment="1">
      <alignment/>
    </xf>
    <xf numFmtId="164" fontId="15" fillId="0" borderId="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1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0" borderId="0" xfId="0" applyFont="1" applyAlignment="1">
      <alignment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14" fillId="2" borderId="1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4" fillId="4" borderId="7" xfId="0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164" fontId="1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2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165" fontId="0" fillId="0" borderId="7" xfId="0" applyNumberFormat="1" applyFill="1" applyBorder="1" applyAlignment="1">
      <alignment vertical="center"/>
    </xf>
    <xf numFmtId="165" fontId="0" fillId="0" borderId="0" xfId="0" applyNumberFormat="1" applyAlignment="1">
      <alignment/>
    </xf>
    <xf numFmtId="3" fontId="0" fillId="0" borderId="7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0" fontId="1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2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vertical="center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workbookViewId="0" topLeftCell="A1">
      <selection activeCell="D5" activeCellId="1" sqref="F136 D5"/>
    </sheetView>
  </sheetViews>
  <sheetFormatPr defaultColWidth="9.00390625" defaultRowHeight="12.75"/>
  <cols>
    <col min="1" max="1" width="7.375" style="1" customWidth="1"/>
    <col min="2" max="2" width="7.625" style="1" customWidth="1"/>
    <col min="3" max="3" width="7.125" style="1" customWidth="1"/>
    <col min="4" max="4" width="45.50390625" style="1" customWidth="1"/>
    <col min="5" max="5" width="14.375" style="1" customWidth="1"/>
    <col min="6" max="6" width="13.50390625" style="1" customWidth="1"/>
    <col min="7" max="7" width="11.125" style="1" customWidth="1"/>
    <col min="8" max="8" width="11.375" style="1" customWidth="1"/>
    <col min="9" max="9" width="12.625" style="1" customWidth="1"/>
    <col min="10" max="16384" width="9.125" style="1" customWidth="1"/>
  </cols>
  <sheetData>
    <row r="1" spans="4:7" ht="15.75">
      <c r="D1" s="2"/>
      <c r="E1"/>
      <c r="G1" s="2" t="s">
        <v>0</v>
      </c>
    </row>
    <row r="2" spans="5:7" s="2" customFormat="1" ht="12.75">
      <c r="E2"/>
      <c r="G2" s="2" t="s">
        <v>1</v>
      </c>
    </row>
    <row r="3" spans="5:7" s="2" customFormat="1" ht="12.75">
      <c r="E3"/>
      <c r="G3" s="2" t="s">
        <v>2</v>
      </c>
    </row>
    <row r="4" spans="4:7" ht="15.75">
      <c r="D4" s="2"/>
      <c r="E4"/>
      <c r="G4" s="2" t="s">
        <v>3</v>
      </c>
    </row>
    <row r="5" spans="4:5" s="3" customFormat="1" ht="17.25">
      <c r="D5" s="4" t="s">
        <v>4</v>
      </c>
      <c r="E5" s="4"/>
    </row>
    <row r="6" spans="6:9" ht="15.75">
      <c r="F6" s="2"/>
      <c r="G6" s="2"/>
      <c r="H6" s="5" t="s">
        <v>5</v>
      </c>
      <c r="I6" s="5"/>
    </row>
    <row r="7" spans="1:9" s="2" customFormat="1" ht="22.5" customHeight="1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  <c r="F7" s="8"/>
      <c r="G7" s="8"/>
      <c r="H7" s="9"/>
      <c r="I7" s="9"/>
    </row>
    <row r="8" spans="1:9" s="2" customFormat="1" ht="15.75" customHeight="1">
      <c r="A8" s="10"/>
      <c r="B8" s="10"/>
      <c r="C8" s="10"/>
      <c r="D8" s="10"/>
      <c r="E8" s="11"/>
      <c r="F8" s="12" t="s">
        <v>11</v>
      </c>
      <c r="G8" s="12"/>
      <c r="H8" s="13"/>
      <c r="I8" s="14"/>
    </row>
    <row r="9" spans="1:9" s="2" customFormat="1" ht="15.75" customHeight="1">
      <c r="A9" s="10"/>
      <c r="B9" s="10"/>
      <c r="C9" s="10"/>
      <c r="D9" s="10"/>
      <c r="E9" s="11"/>
      <c r="F9" s="12"/>
      <c r="G9" s="15" t="s">
        <v>11</v>
      </c>
      <c r="H9" s="16"/>
      <c r="I9" s="17" t="s">
        <v>11</v>
      </c>
    </row>
    <row r="10" spans="1:9" ht="153" customHeight="1">
      <c r="A10" s="18"/>
      <c r="B10" s="18"/>
      <c r="C10" s="18"/>
      <c r="D10" s="18"/>
      <c r="E10" s="19" t="s">
        <v>12</v>
      </c>
      <c r="F10" s="20" t="s">
        <v>13</v>
      </c>
      <c r="G10" s="21" t="s">
        <v>14</v>
      </c>
      <c r="H10" s="22" t="s">
        <v>15</v>
      </c>
      <c r="I10" s="21" t="s">
        <v>14</v>
      </c>
    </row>
    <row r="11" spans="1:9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4">
        <v>8</v>
      </c>
      <c r="I11" s="24">
        <v>9</v>
      </c>
    </row>
    <row r="12" spans="1:10" s="29" customFormat="1" ht="33.75" customHeight="1">
      <c r="A12" s="25">
        <v>600</v>
      </c>
      <c r="B12" s="25"/>
      <c r="C12" s="25"/>
      <c r="D12" s="26" t="s">
        <v>16</v>
      </c>
      <c r="E12" s="27">
        <f>SUM(E13,E16)</f>
        <v>14638800</v>
      </c>
      <c r="F12" s="27">
        <f>SUM(F13,F16)</f>
        <v>5664000</v>
      </c>
      <c r="G12" s="27"/>
      <c r="H12" s="27">
        <f>SUM(H13,H16)</f>
        <v>8974800</v>
      </c>
      <c r="I12" s="27">
        <f>SUM(I16)</f>
        <v>8974800</v>
      </c>
      <c r="J12" s="28"/>
    </row>
    <row r="13" spans="1:10" s="34" customFormat="1" ht="30.75" customHeight="1">
      <c r="A13" s="30"/>
      <c r="B13" s="30">
        <v>60004</v>
      </c>
      <c r="C13" s="30"/>
      <c r="D13" s="31" t="s">
        <v>17</v>
      </c>
      <c r="E13" s="32">
        <f>SUM(E14:E15)</f>
        <v>5664000</v>
      </c>
      <c r="F13" s="32">
        <f>SUM(F14:F15)</f>
        <v>5664000</v>
      </c>
      <c r="G13" s="32"/>
      <c r="H13" s="26"/>
      <c r="I13" s="26"/>
      <c r="J13" s="33"/>
    </row>
    <row r="14" spans="1:10" s="29" customFormat="1" ht="30.75" customHeight="1">
      <c r="A14" s="30"/>
      <c r="B14" s="30"/>
      <c r="C14" s="30" t="s">
        <v>18</v>
      </c>
      <c r="D14" s="31" t="s">
        <v>19</v>
      </c>
      <c r="E14" s="32">
        <f>SUM(F14)</f>
        <v>4150000</v>
      </c>
      <c r="F14" s="32">
        <v>4150000</v>
      </c>
      <c r="G14" s="32"/>
      <c r="H14" s="31"/>
      <c r="I14" s="31"/>
      <c r="J14" s="28"/>
    </row>
    <row r="15" spans="1:10" s="29" customFormat="1" ht="47.25" customHeight="1">
      <c r="A15" s="30"/>
      <c r="B15" s="30"/>
      <c r="C15" s="30">
        <v>2310</v>
      </c>
      <c r="D15" s="31" t="s">
        <v>20</v>
      </c>
      <c r="E15" s="32">
        <f>SUM(F15)</f>
        <v>1514000</v>
      </c>
      <c r="F15" s="32">
        <v>1514000</v>
      </c>
      <c r="G15" s="32"/>
      <c r="H15" s="35"/>
      <c r="I15" s="35"/>
      <c r="J15" s="28"/>
    </row>
    <row r="16" spans="1:10" s="29" customFormat="1" ht="38.25" customHeight="1">
      <c r="A16" s="30"/>
      <c r="B16" s="30">
        <v>60016</v>
      </c>
      <c r="C16" s="30"/>
      <c r="D16" s="31" t="s">
        <v>21</v>
      </c>
      <c r="E16" s="32">
        <f>SUM(E17)</f>
        <v>8974800</v>
      </c>
      <c r="F16" s="32"/>
      <c r="G16" s="32"/>
      <c r="H16" s="32">
        <f>SUM(H17)</f>
        <v>8974800</v>
      </c>
      <c r="I16" s="32">
        <f>SUM(I17)</f>
        <v>8974800</v>
      </c>
      <c r="J16" s="28"/>
    </row>
    <row r="17" spans="1:10" s="29" customFormat="1" ht="64.5" customHeight="1">
      <c r="A17" s="30"/>
      <c r="B17" s="30"/>
      <c r="C17" s="30">
        <v>6207</v>
      </c>
      <c r="D17" s="31" t="s">
        <v>22</v>
      </c>
      <c r="E17" s="32">
        <f>SUM(H17)</f>
        <v>8974800</v>
      </c>
      <c r="F17" s="32"/>
      <c r="G17" s="32"/>
      <c r="H17" s="35">
        <v>8974800</v>
      </c>
      <c r="I17" s="35">
        <v>8974800</v>
      </c>
      <c r="J17" s="28"/>
    </row>
    <row r="18" spans="1:10" s="29" customFormat="1" ht="30" customHeight="1">
      <c r="A18" s="25">
        <v>700</v>
      </c>
      <c r="B18" s="25"/>
      <c r="C18" s="25"/>
      <c r="D18" s="26" t="s">
        <v>23</v>
      </c>
      <c r="E18" s="27">
        <f>SUM(E19)</f>
        <v>12229094</v>
      </c>
      <c r="F18" s="27">
        <f>SUM(F19)</f>
        <v>2248595</v>
      </c>
      <c r="G18" s="27"/>
      <c r="H18" s="27">
        <f>SUM(H19)</f>
        <v>9980499</v>
      </c>
      <c r="I18" s="27"/>
      <c r="J18" s="28"/>
    </row>
    <row r="19" spans="1:10" s="29" customFormat="1" ht="34.5" customHeight="1">
      <c r="A19" s="30"/>
      <c r="B19" s="30">
        <v>70005</v>
      </c>
      <c r="C19" s="30"/>
      <c r="D19" s="31" t="s">
        <v>24</v>
      </c>
      <c r="E19" s="32">
        <f>SUM(E20:E25)</f>
        <v>12229094</v>
      </c>
      <c r="F19" s="32">
        <f>SUM(F20:F25)</f>
        <v>2248595</v>
      </c>
      <c r="G19" s="32"/>
      <c r="H19" s="32">
        <f>SUM(H20:H25)</f>
        <v>9980499</v>
      </c>
      <c r="I19" s="32"/>
      <c r="J19" s="28"/>
    </row>
    <row r="20" spans="1:10" s="29" customFormat="1" ht="34.5" customHeight="1">
      <c r="A20" s="30"/>
      <c r="B20" s="30"/>
      <c r="C20" s="30" t="s">
        <v>25</v>
      </c>
      <c r="D20" s="31" t="s">
        <v>26</v>
      </c>
      <c r="E20" s="32">
        <f>SUM(F20)</f>
        <v>1760000</v>
      </c>
      <c r="F20" s="32">
        <v>1760000</v>
      </c>
      <c r="G20" s="32"/>
      <c r="H20" s="35"/>
      <c r="I20" s="35"/>
      <c r="J20" s="28"/>
    </row>
    <row r="21" spans="1:10" s="29" customFormat="1" ht="39" customHeight="1">
      <c r="A21" s="30"/>
      <c r="B21" s="30"/>
      <c r="C21" s="30" t="s">
        <v>27</v>
      </c>
      <c r="D21" s="31" t="s">
        <v>28</v>
      </c>
      <c r="E21" s="32">
        <f>SUM(F21)</f>
        <v>30300</v>
      </c>
      <c r="F21" s="32">
        <v>30300</v>
      </c>
      <c r="G21" s="32"/>
      <c r="H21" s="35"/>
      <c r="I21" s="35"/>
      <c r="J21" s="28"/>
    </row>
    <row r="22" spans="1:10" s="34" customFormat="1" ht="61.5" customHeight="1">
      <c r="A22" s="30"/>
      <c r="B22" s="30"/>
      <c r="C22" s="30" t="s">
        <v>29</v>
      </c>
      <c r="D22" s="31" t="s">
        <v>30</v>
      </c>
      <c r="E22" s="32">
        <f>SUM(F22)</f>
        <v>288295</v>
      </c>
      <c r="F22" s="32">
        <v>288295</v>
      </c>
      <c r="G22" s="32"/>
      <c r="H22" s="36"/>
      <c r="I22" s="36"/>
      <c r="J22" s="33"/>
    </row>
    <row r="23" spans="1:10" s="29" customFormat="1" ht="48.75" customHeight="1">
      <c r="A23" s="30"/>
      <c r="B23" s="30"/>
      <c r="C23" s="30" t="s">
        <v>31</v>
      </c>
      <c r="D23" s="31" t="s">
        <v>32</v>
      </c>
      <c r="E23" s="32">
        <f>SUM(H23)</f>
        <v>150000</v>
      </c>
      <c r="F23" s="32"/>
      <c r="G23" s="32"/>
      <c r="H23" s="32">
        <v>150000</v>
      </c>
      <c r="I23" s="32"/>
      <c r="J23" s="28"/>
    </row>
    <row r="24" spans="1:10" s="29" customFormat="1" ht="53.25" customHeight="1">
      <c r="A24" s="30"/>
      <c r="B24" s="30"/>
      <c r="C24" s="30" t="s">
        <v>33</v>
      </c>
      <c r="D24" s="31" t="s">
        <v>34</v>
      </c>
      <c r="E24" s="32">
        <f>SUM(H24)</f>
        <v>9830499</v>
      </c>
      <c r="F24" s="32"/>
      <c r="G24" s="32"/>
      <c r="H24" s="32">
        <v>9830499</v>
      </c>
      <c r="I24" s="32"/>
      <c r="J24" s="28"/>
    </row>
    <row r="25" spans="1:10" s="29" customFormat="1" ht="32.25" customHeight="1">
      <c r="A25" s="30"/>
      <c r="B25" s="30"/>
      <c r="C25" s="30" t="s">
        <v>35</v>
      </c>
      <c r="D25" s="31" t="s">
        <v>36</v>
      </c>
      <c r="E25" s="32">
        <f>SUM(F25)</f>
        <v>170000</v>
      </c>
      <c r="F25" s="32">
        <v>170000</v>
      </c>
      <c r="G25" s="32"/>
      <c r="H25" s="35"/>
      <c r="I25" s="35"/>
      <c r="J25" s="28"/>
    </row>
    <row r="26" spans="1:10" s="29" customFormat="1" ht="30" customHeight="1">
      <c r="A26" s="25">
        <v>710</v>
      </c>
      <c r="B26" s="25"/>
      <c r="C26" s="25"/>
      <c r="D26" s="26" t="s">
        <v>37</v>
      </c>
      <c r="E26" s="27">
        <f>SUM(E27)</f>
        <v>383000</v>
      </c>
      <c r="F26" s="27">
        <f>SUM(F27)</f>
        <v>383000</v>
      </c>
      <c r="G26" s="27"/>
      <c r="H26" s="27"/>
      <c r="I26" s="27"/>
      <c r="J26" s="28"/>
    </row>
    <row r="27" spans="1:10" s="29" customFormat="1" ht="29.25" customHeight="1">
      <c r="A27" s="30"/>
      <c r="B27" s="30">
        <v>71035</v>
      </c>
      <c r="C27" s="30"/>
      <c r="D27" s="31" t="s">
        <v>38</v>
      </c>
      <c r="E27" s="32">
        <f>SUM(E28:E29)</f>
        <v>383000</v>
      </c>
      <c r="F27" s="32">
        <f>SUM(F28:F29)</f>
        <v>383000</v>
      </c>
      <c r="G27" s="32"/>
      <c r="H27" s="35"/>
      <c r="I27" s="35"/>
      <c r="J27" s="28"/>
    </row>
    <row r="28" spans="1:10" s="29" customFormat="1" ht="29.25" customHeight="1">
      <c r="A28" s="30"/>
      <c r="B28" s="30"/>
      <c r="C28" s="30" t="s">
        <v>18</v>
      </c>
      <c r="D28" s="31" t="s">
        <v>19</v>
      </c>
      <c r="E28" s="32">
        <f>SUM(F28)</f>
        <v>370000</v>
      </c>
      <c r="F28" s="32">
        <v>370000</v>
      </c>
      <c r="G28" s="32"/>
      <c r="H28" s="35"/>
      <c r="I28" s="35"/>
      <c r="J28" s="28"/>
    </row>
    <row r="29" spans="1:10" s="34" customFormat="1" ht="41.25" customHeight="1">
      <c r="A29" s="30"/>
      <c r="B29" s="30"/>
      <c r="C29" s="30">
        <v>2020</v>
      </c>
      <c r="D29" s="31" t="s">
        <v>39</v>
      </c>
      <c r="E29" s="32">
        <f>SUM(F29)</f>
        <v>13000</v>
      </c>
      <c r="F29" s="32">
        <v>13000</v>
      </c>
      <c r="G29" s="32"/>
      <c r="H29" s="36"/>
      <c r="I29" s="36"/>
      <c r="J29" s="33"/>
    </row>
    <row r="30" spans="1:10" s="29" customFormat="1" ht="32.25" customHeight="1">
      <c r="A30" s="25">
        <v>750</v>
      </c>
      <c r="B30" s="25"/>
      <c r="C30" s="25"/>
      <c r="D30" s="26" t="s">
        <v>40</v>
      </c>
      <c r="E30" s="27">
        <f>SUM(E31,E34)</f>
        <v>751043</v>
      </c>
      <c r="F30" s="27">
        <f>SUM(F31,F34)</f>
        <v>751043</v>
      </c>
      <c r="G30" s="27"/>
      <c r="H30" s="27"/>
      <c r="I30" s="27"/>
      <c r="J30" s="28"/>
    </row>
    <row r="31" spans="1:10" s="29" customFormat="1" ht="30.75" customHeight="1">
      <c r="A31" s="30"/>
      <c r="B31" s="30">
        <v>75011</v>
      </c>
      <c r="C31" s="30"/>
      <c r="D31" s="31" t="s">
        <v>41</v>
      </c>
      <c r="E31" s="32">
        <f>SUM(E32:E33)</f>
        <v>359593</v>
      </c>
      <c r="F31" s="32">
        <f>SUM(F32:F33)</f>
        <v>359593</v>
      </c>
      <c r="G31" s="32"/>
      <c r="H31" s="35"/>
      <c r="I31" s="35"/>
      <c r="J31" s="28"/>
    </row>
    <row r="32" spans="1:10" s="34" customFormat="1" ht="56.25" customHeight="1">
      <c r="A32" s="30"/>
      <c r="B32" s="30"/>
      <c r="C32" s="30">
        <v>2010</v>
      </c>
      <c r="D32" s="31" t="s">
        <v>42</v>
      </c>
      <c r="E32" s="32">
        <f>SUM(F32)</f>
        <v>359343</v>
      </c>
      <c r="F32" s="32">
        <v>359343</v>
      </c>
      <c r="G32" s="32"/>
      <c r="H32" s="36"/>
      <c r="I32" s="36"/>
      <c r="J32" s="33"/>
    </row>
    <row r="33" spans="1:10" s="29" customFormat="1" ht="45.75" customHeight="1">
      <c r="A33" s="30"/>
      <c r="B33" s="30"/>
      <c r="C33" s="30">
        <v>2360</v>
      </c>
      <c r="D33" s="31" t="s">
        <v>43</v>
      </c>
      <c r="E33" s="32">
        <f>SUM(F33)</f>
        <v>250</v>
      </c>
      <c r="F33" s="32">
        <v>250</v>
      </c>
      <c r="G33" s="32"/>
      <c r="H33" s="35"/>
      <c r="I33" s="35"/>
      <c r="J33" s="28"/>
    </row>
    <row r="34" spans="1:10" s="29" customFormat="1" ht="32.25" customHeight="1">
      <c r="A34" s="30"/>
      <c r="B34" s="30">
        <v>75023</v>
      </c>
      <c r="C34" s="30"/>
      <c r="D34" s="31" t="s">
        <v>44</v>
      </c>
      <c r="E34" s="32">
        <f>SUM(E35:E37)</f>
        <v>391450</v>
      </c>
      <c r="F34" s="32">
        <f>SUM(F35:F37)</f>
        <v>391450</v>
      </c>
      <c r="G34" s="32"/>
      <c r="H34" s="32"/>
      <c r="I34" s="32"/>
      <c r="J34" s="28"/>
    </row>
    <row r="35" spans="1:10" s="34" customFormat="1" ht="30.75" customHeight="1">
      <c r="A35" s="30"/>
      <c r="B35" s="30"/>
      <c r="C35" s="30" t="s">
        <v>27</v>
      </c>
      <c r="D35" s="31" t="s">
        <v>28</v>
      </c>
      <c r="E35" s="32">
        <f>SUM(F35)</f>
        <v>30950</v>
      </c>
      <c r="F35" s="32">
        <v>30950</v>
      </c>
      <c r="G35" s="32"/>
      <c r="H35" s="36"/>
      <c r="I35" s="36"/>
      <c r="J35" s="33"/>
    </row>
    <row r="36" spans="1:10" s="29" customFormat="1" ht="30" customHeight="1">
      <c r="A36" s="30"/>
      <c r="B36" s="30"/>
      <c r="C36" s="30" t="s">
        <v>35</v>
      </c>
      <c r="D36" s="31" t="s">
        <v>36</v>
      </c>
      <c r="E36" s="32">
        <f>SUM(F36)</f>
        <v>110000</v>
      </c>
      <c r="F36" s="32">
        <v>110000</v>
      </c>
      <c r="G36" s="32"/>
      <c r="H36" s="35"/>
      <c r="I36" s="35"/>
      <c r="J36" s="28"/>
    </row>
    <row r="37" spans="1:10" s="29" customFormat="1" ht="30" customHeight="1">
      <c r="A37" s="30"/>
      <c r="B37" s="30"/>
      <c r="C37" s="30" t="s">
        <v>45</v>
      </c>
      <c r="D37" s="31" t="s">
        <v>46</v>
      </c>
      <c r="E37" s="32">
        <f>SUM(F37)</f>
        <v>250500</v>
      </c>
      <c r="F37" s="32">
        <v>250500</v>
      </c>
      <c r="G37" s="32"/>
      <c r="H37" s="35"/>
      <c r="I37" s="35"/>
      <c r="J37" s="28"/>
    </row>
    <row r="38" spans="1:10" s="29" customFormat="1" ht="45" customHeight="1">
      <c r="A38" s="25">
        <v>751</v>
      </c>
      <c r="B38" s="25"/>
      <c r="C38" s="25"/>
      <c r="D38" s="26" t="s">
        <v>47</v>
      </c>
      <c r="E38" s="27">
        <f>SUM(E39)</f>
        <v>10320</v>
      </c>
      <c r="F38" s="27">
        <f>SUM(F39)</f>
        <v>10320</v>
      </c>
      <c r="G38" s="27"/>
      <c r="H38" s="35"/>
      <c r="I38" s="35"/>
      <c r="J38" s="28"/>
    </row>
    <row r="39" spans="1:10" s="29" customFormat="1" ht="39" customHeight="1">
      <c r="A39" s="30"/>
      <c r="B39" s="30">
        <v>75101</v>
      </c>
      <c r="C39" s="30"/>
      <c r="D39" s="31" t="s">
        <v>48</v>
      </c>
      <c r="E39" s="32">
        <f>SUM(E40)</f>
        <v>10320</v>
      </c>
      <c r="F39" s="32">
        <f>SUM(F40)</f>
        <v>10320</v>
      </c>
      <c r="G39" s="32"/>
      <c r="H39" s="35"/>
      <c r="I39" s="35"/>
      <c r="J39" s="28"/>
    </row>
    <row r="40" spans="1:10" s="29" customFormat="1" ht="49.5" customHeight="1">
      <c r="A40" s="30"/>
      <c r="B40" s="30"/>
      <c r="C40" s="30">
        <v>2010</v>
      </c>
      <c r="D40" s="31" t="s">
        <v>42</v>
      </c>
      <c r="E40" s="32">
        <f>SUM(F40)</f>
        <v>10320</v>
      </c>
      <c r="F40" s="32">
        <v>10320</v>
      </c>
      <c r="G40" s="32"/>
      <c r="H40" s="35"/>
      <c r="I40" s="35"/>
      <c r="J40" s="28"/>
    </row>
    <row r="41" spans="1:10" s="34" customFormat="1" ht="33" customHeight="1">
      <c r="A41" s="25">
        <v>752</v>
      </c>
      <c r="B41" s="25"/>
      <c r="C41" s="25"/>
      <c r="D41" s="26" t="s">
        <v>49</v>
      </c>
      <c r="E41" s="27">
        <f>SUM(E42)</f>
        <v>600</v>
      </c>
      <c r="F41" s="27">
        <f>SUM(F42)</f>
        <v>600</v>
      </c>
      <c r="G41" s="27"/>
      <c r="H41" s="36"/>
      <c r="I41" s="36"/>
      <c r="J41" s="33"/>
    </row>
    <row r="42" spans="1:10" s="29" customFormat="1" ht="29.25" customHeight="1">
      <c r="A42" s="30"/>
      <c r="B42" s="30">
        <v>75212</v>
      </c>
      <c r="C42" s="30"/>
      <c r="D42" s="31" t="s">
        <v>50</v>
      </c>
      <c r="E42" s="32">
        <f>SUM(E43)</f>
        <v>600</v>
      </c>
      <c r="F42" s="32">
        <f>SUM(F43)</f>
        <v>600</v>
      </c>
      <c r="G42" s="32"/>
      <c r="H42" s="35"/>
      <c r="I42" s="35"/>
      <c r="J42" s="28"/>
    </row>
    <row r="43" spans="1:10" s="29" customFormat="1" ht="49.5" customHeight="1">
      <c r="A43" s="30"/>
      <c r="B43" s="30"/>
      <c r="C43" s="30">
        <v>2010</v>
      </c>
      <c r="D43" s="31" t="s">
        <v>42</v>
      </c>
      <c r="E43" s="32">
        <f>SUM(F43)</f>
        <v>600</v>
      </c>
      <c r="F43" s="32">
        <v>600</v>
      </c>
      <c r="G43" s="32"/>
      <c r="H43" s="35"/>
      <c r="I43" s="35"/>
      <c r="J43" s="28"/>
    </row>
    <row r="44" spans="1:10" s="29" customFormat="1" ht="38.25" customHeight="1">
      <c r="A44" s="25">
        <v>754</v>
      </c>
      <c r="B44" s="25"/>
      <c r="C44" s="25"/>
      <c r="D44" s="26" t="s">
        <v>51</v>
      </c>
      <c r="E44" s="27">
        <f>SUM(E45,E47)</f>
        <v>251340</v>
      </c>
      <c r="F44" s="27">
        <f>SUM(F45,F47)</f>
        <v>251340</v>
      </c>
      <c r="G44" s="27"/>
      <c r="H44" s="35"/>
      <c r="I44" s="35"/>
      <c r="J44" s="28"/>
    </row>
    <row r="45" spans="1:10" s="29" customFormat="1" ht="31.5" customHeight="1">
      <c r="A45" s="30"/>
      <c r="B45" s="30">
        <v>75414</v>
      </c>
      <c r="C45" s="30"/>
      <c r="D45" s="31" t="s">
        <v>52</v>
      </c>
      <c r="E45" s="32">
        <f>SUM(E46)</f>
        <v>1000</v>
      </c>
      <c r="F45" s="32">
        <f>SUM(F46)</f>
        <v>1000</v>
      </c>
      <c r="G45" s="32"/>
      <c r="H45" s="35"/>
      <c r="I45" s="35"/>
      <c r="J45" s="28"/>
    </row>
    <row r="46" spans="1:10" s="29" customFormat="1" ht="54" customHeight="1">
      <c r="A46" s="30"/>
      <c r="B46" s="30"/>
      <c r="C46" s="30">
        <v>2010</v>
      </c>
      <c r="D46" s="31" t="s">
        <v>42</v>
      </c>
      <c r="E46" s="32">
        <f>SUM(F46)</f>
        <v>1000</v>
      </c>
      <c r="F46" s="32">
        <v>1000</v>
      </c>
      <c r="G46" s="32"/>
      <c r="H46" s="35"/>
      <c r="I46" s="35"/>
      <c r="J46" s="28"/>
    </row>
    <row r="47" spans="1:10" s="29" customFormat="1" ht="32.25" customHeight="1">
      <c r="A47" s="30"/>
      <c r="B47" s="30">
        <v>75416</v>
      </c>
      <c r="C47" s="30"/>
      <c r="D47" s="31" t="s">
        <v>53</v>
      </c>
      <c r="E47" s="32">
        <f>SUM(E48:E49)</f>
        <v>250340</v>
      </c>
      <c r="F47" s="32">
        <f>SUM(F48:F49)</f>
        <v>250340</v>
      </c>
      <c r="G47" s="32"/>
      <c r="H47" s="35"/>
      <c r="I47" s="35"/>
      <c r="J47" s="28"/>
    </row>
    <row r="48" spans="1:10" s="29" customFormat="1" ht="32.25" customHeight="1">
      <c r="A48" s="30"/>
      <c r="B48" s="30"/>
      <c r="C48" s="30" t="s">
        <v>54</v>
      </c>
      <c r="D48" s="31" t="s">
        <v>55</v>
      </c>
      <c r="E48" s="32">
        <f>SUM(F48)</f>
        <v>250000</v>
      </c>
      <c r="F48" s="32">
        <v>250000</v>
      </c>
      <c r="G48" s="32"/>
      <c r="H48" s="35"/>
      <c r="I48" s="35"/>
      <c r="J48" s="28"/>
    </row>
    <row r="49" spans="1:10" s="29" customFormat="1" ht="32.25" customHeight="1">
      <c r="A49" s="30"/>
      <c r="B49" s="30"/>
      <c r="C49" s="30" t="s">
        <v>45</v>
      </c>
      <c r="D49" s="31" t="s">
        <v>46</v>
      </c>
      <c r="E49" s="32">
        <f>SUM(F49)</f>
        <v>340</v>
      </c>
      <c r="F49" s="32">
        <v>340</v>
      </c>
      <c r="G49" s="32"/>
      <c r="H49" s="35"/>
      <c r="I49" s="35"/>
      <c r="J49" s="28"/>
    </row>
    <row r="50" spans="1:10" s="29" customFormat="1" ht="48.75" customHeight="1">
      <c r="A50" s="25">
        <v>756</v>
      </c>
      <c r="B50" s="25"/>
      <c r="C50" s="25"/>
      <c r="D50" s="26" t="s">
        <v>56</v>
      </c>
      <c r="E50" s="27">
        <f>SUM(E51,E53,E59,E68,E74)</f>
        <v>89928822</v>
      </c>
      <c r="F50" s="27">
        <f>SUM(F51,F53,F59,F68,F74)</f>
        <v>89928822</v>
      </c>
      <c r="G50" s="27"/>
      <c r="H50" s="35"/>
      <c r="I50" s="35"/>
      <c r="J50" s="28"/>
    </row>
    <row r="51" spans="1:10" s="29" customFormat="1" ht="36" customHeight="1">
      <c r="A51" s="30"/>
      <c r="B51" s="30">
        <v>75601</v>
      </c>
      <c r="C51" s="30"/>
      <c r="D51" s="31" t="s">
        <v>57</v>
      </c>
      <c r="E51" s="32">
        <f>SUM(E52)</f>
        <v>175600</v>
      </c>
      <c r="F51" s="32">
        <f>SUM(F52)</f>
        <v>175600</v>
      </c>
      <c r="G51" s="32"/>
      <c r="H51" s="35"/>
      <c r="I51" s="35"/>
      <c r="J51" s="28"/>
    </row>
    <row r="52" spans="1:10" s="29" customFormat="1" ht="37.5" customHeight="1">
      <c r="A52" s="30"/>
      <c r="B52" s="30"/>
      <c r="C52" s="30" t="s">
        <v>58</v>
      </c>
      <c r="D52" s="31" t="s">
        <v>59</v>
      </c>
      <c r="E52" s="32">
        <f>SUM(F52)</f>
        <v>175600</v>
      </c>
      <c r="F52" s="32">
        <v>175600</v>
      </c>
      <c r="G52" s="32"/>
      <c r="H52" s="35"/>
      <c r="I52" s="35"/>
      <c r="J52" s="28"/>
    </row>
    <row r="53" spans="1:10" s="29" customFormat="1" ht="53.25" customHeight="1">
      <c r="A53" s="30"/>
      <c r="B53" s="30">
        <v>75615</v>
      </c>
      <c r="C53" s="30"/>
      <c r="D53" s="31" t="s">
        <v>60</v>
      </c>
      <c r="E53" s="32">
        <f>SUM(E54:E58)</f>
        <v>20292100</v>
      </c>
      <c r="F53" s="32">
        <f>SUM(F54:F58)</f>
        <v>20292100</v>
      </c>
      <c r="G53" s="32"/>
      <c r="H53" s="35"/>
      <c r="I53" s="35"/>
      <c r="J53" s="28"/>
    </row>
    <row r="54" spans="1:10" s="29" customFormat="1" ht="31.5" customHeight="1">
      <c r="A54" s="30"/>
      <c r="B54" s="30"/>
      <c r="C54" s="30" t="s">
        <v>61</v>
      </c>
      <c r="D54" s="31" t="s">
        <v>62</v>
      </c>
      <c r="E54" s="32">
        <f>SUM(F54)</f>
        <v>19200000</v>
      </c>
      <c r="F54" s="32">
        <v>19200000</v>
      </c>
      <c r="G54" s="32"/>
      <c r="H54" s="35"/>
      <c r="I54" s="35"/>
      <c r="J54" s="28"/>
    </row>
    <row r="55" spans="1:10" s="29" customFormat="1" ht="31.5" customHeight="1">
      <c r="A55" s="30"/>
      <c r="B55" s="30"/>
      <c r="C55" s="30" t="s">
        <v>63</v>
      </c>
      <c r="D55" s="31" t="s">
        <v>64</v>
      </c>
      <c r="E55" s="32">
        <f>SUM(F55)</f>
        <v>41600</v>
      </c>
      <c r="F55" s="32">
        <v>41600</v>
      </c>
      <c r="G55" s="32"/>
      <c r="H55" s="35"/>
      <c r="I55" s="35"/>
      <c r="J55" s="28"/>
    </row>
    <row r="56" spans="1:10" s="29" customFormat="1" ht="31.5" customHeight="1">
      <c r="A56" s="30"/>
      <c r="B56" s="30"/>
      <c r="C56" s="30" t="s">
        <v>65</v>
      </c>
      <c r="D56" s="31" t="s">
        <v>66</v>
      </c>
      <c r="E56" s="32">
        <f>SUM(F56)</f>
        <v>428500</v>
      </c>
      <c r="F56" s="32">
        <v>428500</v>
      </c>
      <c r="G56" s="32"/>
      <c r="H56" s="35"/>
      <c r="I56" s="35"/>
      <c r="J56" s="28"/>
    </row>
    <row r="57" spans="1:10" s="29" customFormat="1" ht="31.5" customHeight="1">
      <c r="A57" s="30"/>
      <c r="B57" s="30"/>
      <c r="C57" s="30" t="s">
        <v>67</v>
      </c>
      <c r="D57" s="31" t="s">
        <v>68</v>
      </c>
      <c r="E57" s="32">
        <f>SUM(F57)</f>
        <v>542000</v>
      </c>
      <c r="F57" s="32">
        <v>542000</v>
      </c>
      <c r="G57" s="32"/>
      <c r="H57" s="35"/>
      <c r="I57" s="35"/>
      <c r="J57" s="28"/>
    </row>
    <row r="58" spans="1:10" s="29" customFormat="1" ht="31.5" customHeight="1">
      <c r="A58" s="30"/>
      <c r="B58" s="30"/>
      <c r="C58" s="30" t="s">
        <v>69</v>
      </c>
      <c r="D58" s="31" t="s">
        <v>70</v>
      </c>
      <c r="E58" s="32">
        <f>SUM(F58)</f>
        <v>80000</v>
      </c>
      <c r="F58" s="32">
        <v>80000</v>
      </c>
      <c r="G58" s="32"/>
      <c r="H58" s="35"/>
      <c r="I58" s="35"/>
      <c r="J58" s="28"/>
    </row>
    <row r="59" spans="1:10" s="29" customFormat="1" ht="47.25" customHeight="1">
      <c r="A59" s="30"/>
      <c r="B59" s="30">
        <v>75616</v>
      </c>
      <c r="C59" s="30"/>
      <c r="D59" s="31" t="s">
        <v>71</v>
      </c>
      <c r="E59" s="32">
        <f>SUM(E60:E67)</f>
        <v>10874500</v>
      </c>
      <c r="F59" s="32">
        <f>SUM(F60:F67)</f>
        <v>10874500</v>
      </c>
      <c r="G59" s="32"/>
      <c r="H59" s="35"/>
      <c r="I59" s="35"/>
      <c r="J59" s="28"/>
    </row>
    <row r="60" spans="1:10" s="29" customFormat="1" ht="27" customHeight="1">
      <c r="A60" s="30"/>
      <c r="B60" s="30"/>
      <c r="C60" s="30" t="s">
        <v>61</v>
      </c>
      <c r="D60" s="31" t="s">
        <v>62</v>
      </c>
      <c r="E60" s="32">
        <f aca="true" t="shared" si="0" ref="E60:E67">SUM(F60)</f>
        <v>7800000</v>
      </c>
      <c r="F60" s="32">
        <v>7800000</v>
      </c>
      <c r="G60" s="32"/>
      <c r="H60" s="35"/>
      <c r="I60" s="35"/>
      <c r="J60" s="28"/>
    </row>
    <row r="61" spans="1:10" s="29" customFormat="1" ht="27" customHeight="1">
      <c r="A61" s="30"/>
      <c r="B61" s="30"/>
      <c r="C61" s="30" t="s">
        <v>63</v>
      </c>
      <c r="D61" s="31" t="s">
        <v>64</v>
      </c>
      <c r="E61" s="32">
        <f t="shared" si="0"/>
        <v>31000</v>
      </c>
      <c r="F61" s="32">
        <v>31000</v>
      </c>
      <c r="G61" s="32"/>
      <c r="H61" s="35"/>
      <c r="I61" s="35"/>
      <c r="J61" s="28"/>
    </row>
    <row r="62" spans="1:10" s="29" customFormat="1" ht="27" customHeight="1">
      <c r="A62" s="30"/>
      <c r="B62" s="30"/>
      <c r="C62" s="30" t="s">
        <v>65</v>
      </c>
      <c r="D62" s="31" t="s">
        <v>66</v>
      </c>
      <c r="E62" s="32">
        <f t="shared" si="0"/>
        <v>460000</v>
      </c>
      <c r="F62" s="32">
        <v>460000</v>
      </c>
      <c r="G62" s="32"/>
      <c r="H62" s="35"/>
      <c r="I62" s="35"/>
      <c r="J62" s="28"/>
    </row>
    <row r="63" spans="1:10" s="34" customFormat="1" ht="27" customHeight="1">
      <c r="A63" s="30"/>
      <c r="B63" s="30"/>
      <c r="C63" s="30" t="s">
        <v>72</v>
      </c>
      <c r="D63" s="31" t="s">
        <v>73</v>
      </c>
      <c r="E63" s="32">
        <f t="shared" si="0"/>
        <v>330000</v>
      </c>
      <c r="F63" s="32">
        <v>330000</v>
      </c>
      <c r="G63" s="32"/>
      <c r="H63" s="36"/>
      <c r="I63" s="36"/>
      <c r="J63" s="33"/>
    </row>
    <row r="64" spans="1:10" s="29" customFormat="1" ht="27" customHeight="1">
      <c r="A64" s="30"/>
      <c r="B64" s="30"/>
      <c r="C64" s="30" t="s">
        <v>74</v>
      </c>
      <c r="D64" s="31" t="s">
        <v>75</v>
      </c>
      <c r="E64" s="32">
        <f t="shared" si="0"/>
        <v>15500</v>
      </c>
      <c r="F64" s="32">
        <v>15500</v>
      </c>
      <c r="G64" s="32"/>
      <c r="H64" s="35"/>
      <c r="I64" s="35"/>
      <c r="J64" s="28"/>
    </row>
    <row r="65" spans="1:10" s="29" customFormat="1" ht="27" customHeight="1">
      <c r="A65" s="30"/>
      <c r="B65" s="30"/>
      <c r="C65" s="30" t="s">
        <v>76</v>
      </c>
      <c r="D65" s="31" t="s">
        <v>77</v>
      </c>
      <c r="E65" s="32">
        <f t="shared" si="0"/>
        <v>200000</v>
      </c>
      <c r="F65" s="32">
        <v>200000</v>
      </c>
      <c r="G65" s="32"/>
      <c r="H65" s="35"/>
      <c r="I65" s="35"/>
      <c r="J65" s="28"/>
    </row>
    <row r="66" spans="1:10" s="29" customFormat="1" ht="27" customHeight="1">
      <c r="A66" s="30"/>
      <c r="B66" s="30"/>
      <c r="C66" s="30" t="s">
        <v>67</v>
      </c>
      <c r="D66" s="31" t="s">
        <v>68</v>
      </c>
      <c r="E66" s="32">
        <f t="shared" si="0"/>
        <v>1960000</v>
      </c>
      <c r="F66" s="32">
        <v>1960000</v>
      </c>
      <c r="G66" s="32"/>
      <c r="H66" s="35"/>
      <c r="I66" s="35"/>
      <c r="J66" s="28"/>
    </row>
    <row r="67" spans="1:10" s="29" customFormat="1" ht="27" customHeight="1">
      <c r="A67" s="30"/>
      <c r="B67" s="30"/>
      <c r="C67" s="30" t="s">
        <v>69</v>
      </c>
      <c r="D67" s="31" t="s">
        <v>70</v>
      </c>
      <c r="E67" s="32">
        <f t="shared" si="0"/>
        <v>78000</v>
      </c>
      <c r="F67" s="32">
        <v>78000</v>
      </c>
      <c r="G67" s="32"/>
      <c r="H67" s="35"/>
      <c r="I67" s="35"/>
      <c r="J67" s="28"/>
    </row>
    <row r="68" spans="1:10" s="34" customFormat="1" ht="36" customHeight="1">
      <c r="A68" s="30"/>
      <c r="B68" s="30">
        <v>75618</v>
      </c>
      <c r="C68" s="30"/>
      <c r="D68" s="31" t="s">
        <v>78</v>
      </c>
      <c r="E68" s="32">
        <f>SUM(E69:E73)</f>
        <v>11930400</v>
      </c>
      <c r="F68" s="32">
        <f>SUM(F69:F73)</f>
        <v>11930400</v>
      </c>
      <c r="G68" s="32"/>
      <c r="H68" s="36"/>
      <c r="I68" s="36"/>
      <c r="J68" s="33"/>
    </row>
    <row r="69" spans="1:10" s="29" customFormat="1" ht="34.5" customHeight="1">
      <c r="A69" s="30"/>
      <c r="B69" s="30"/>
      <c r="C69" s="30" t="s">
        <v>79</v>
      </c>
      <c r="D69" s="31" t="s">
        <v>80</v>
      </c>
      <c r="E69" s="32">
        <f>SUM(F69)</f>
        <v>1550000</v>
      </c>
      <c r="F69" s="32">
        <v>1550000</v>
      </c>
      <c r="G69" s="32"/>
      <c r="H69" s="35"/>
      <c r="I69" s="35"/>
      <c r="J69" s="28"/>
    </row>
    <row r="70" spans="1:10" s="29" customFormat="1" ht="34.5" customHeight="1">
      <c r="A70" s="30"/>
      <c r="B70" s="30"/>
      <c r="C70" s="30" t="s">
        <v>81</v>
      </c>
      <c r="D70" s="31" t="s">
        <v>82</v>
      </c>
      <c r="E70" s="32">
        <f>SUM(F70)</f>
        <v>1250000</v>
      </c>
      <c r="F70" s="32">
        <v>1250000</v>
      </c>
      <c r="G70" s="32"/>
      <c r="H70" s="35"/>
      <c r="I70" s="35"/>
      <c r="J70" s="28"/>
    </row>
    <row r="71" spans="1:10" s="29" customFormat="1" ht="40.5" customHeight="1">
      <c r="A71" s="30"/>
      <c r="B71" s="30"/>
      <c r="C71" s="30" t="s">
        <v>83</v>
      </c>
      <c r="D71" s="31" t="s">
        <v>84</v>
      </c>
      <c r="E71" s="32">
        <f>SUM(F71)</f>
        <v>9127000</v>
      </c>
      <c r="F71" s="32">
        <v>9127000</v>
      </c>
      <c r="G71" s="32"/>
      <c r="H71" s="35"/>
      <c r="I71" s="35"/>
      <c r="J71" s="28"/>
    </row>
    <row r="72" spans="1:10" s="29" customFormat="1" ht="26.25" customHeight="1">
      <c r="A72" s="30"/>
      <c r="B72" s="30"/>
      <c r="C72" s="30" t="s">
        <v>85</v>
      </c>
      <c r="D72" s="31" t="s">
        <v>86</v>
      </c>
      <c r="E72" s="32">
        <f>SUM(F72)</f>
        <v>1000</v>
      </c>
      <c r="F72" s="32">
        <v>1000</v>
      </c>
      <c r="G72" s="32"/>
      <c r="H72" s="35"/>
      <c r="I72" s="35"/>
      <c r="J72" s="28"/>
    </row>
    <row r="73" spans="1:10" s="29" customFormat="1" ht="26.25" customHeight="1">
      <c r="A73" s="30"/>
      <c r="B73" s="30"/>
      <c r="C73" s="30" t="s">
        <v>35</v>
      </c>
      <c r="D73" s="31" t="s">
        <v>36</v>
      </c>
      <c r="E73" s="32">
        <f>SUM(F73)</f>
        <v>2400</v>
      </c>
      <c r="F73" s="32">
        <v>2400</v>
      </c>
      <c r="G73" s="32"/>
      <c r="H73" s="35"/>
      <c r="I73" s="35"/>
      <c r="J73" s="28"/>
    </row>
    <row r="74" spans="1:10" s="29" customFormat="1" ht="36.75" customHeight="1">
      <c r="A74" s="30"/>
      <c r="B74" s="30">
        <v>75621</v>
      </c>
      <c r="C74" s="30"/>
      <c r="D74" s="31" t="s">
        <v>87</v>
      </c>
      <c r="E74" s="32">
        <f>SUM(E75:E76)</f>
        <v>46656222</v>
      </c>
      <c r="F74" s="32">
        <f>SUM(F75:F76)</f>
        <v>46656222</v>
      </c>
      <c r="G74" s="32"/>
      <c r="H74" s="35"/>
      <c r="I74" s="35"/>
      <c r="J74" s="28"/>
    </row>
    <row r="75" spans="1:10" s="29" customFormat="1" ht="26.25" customHeight="1">
      <c r="A75" s="30"/>
      <c r="B75" s="30"/>
      <c r="C75" s="30" t="s">
        <v>88</v>
      </c>
      <c r="D75" s="31" t="s">
        <v>89</v>
      </c>
      <c r="E75" s="32">
        <f>SUM(F75)</f>
        <v>44826222</v>
      </c>
      <c r="F75" s="32">
        <v>44826222</v>
      </c>
      <c r="G75" s="32"/>
      <c r="H75" s="35"/>
      <c r="I75" s="35"/>
      <c r="J75" s="28"/>
    </row>
    <row r="76" spans="1:10" s="29" customFormat="1" ht="31.5" customHeight="1">
      <c r="A76" s="30"/>
      <c r="B76" s="30"/>
      <c r="C76" s="30" t="s">
        <v>90</v>
      </c>
      <c r="D76" s="31" t="s">
        <v>91</v>
      </c>
      <c r="E76" s="32">
        <f>SUM(F76)</f>
        <v>1830000</v>
      </c>
      <c r="F76" s="32">
        <v>1830000</v>
      </c>
      <c r="G76" s="32"/>
      <c r="H76" s="35"/>
      <c r="I76" s="35"/>
      <c r="J76" s="28"/>
    </row>
    <row r="77" spans="1:10" s="34" customFormat="1" ht="31.5" customHeight="1">
      <c r="A77" s="25">
        <v>758</v>
      </c>
      <c r="B77" s="25"/>
      <c r="C77" s="25"/>
      <c r="D77" s="26" t="s">
        <v>92</v>
      </c>
      <c r="E77" s="27">
        <f>SUM(E78,E80)</f>
        <v>30703903</v>
      </c>
      <c r="F77" s="27">
        <f>SUM(F78,F80)</f>
        <v>30703903</v>
      </c>
      <c r="G77" s="27"/>
      <c r="H77" s="36"/>
      <c r="I77" s="36"/>
      <c r="J77" s="33"/>
    </row>
    <row r="78" spans="1:10" s="29" customFormat="1" ht="31.5" customHeight="1">
      <c r="A78" s="30"/>
      <c r="B78" s="30">
        <v>75801</v>
      </c>
      <c r="C78" s="30"/>
      <c r="D78" s="31" t="s">
        <v>93</v>
      </c>
      <c r="E78" s="32">
        <f>SUM(E79)</f>
        <v>30358903</v>
      </c>
      <c r="F78" s="32">
        <f>SUM(F79)</f>
        <v>30358903</v>
      </c>
      <c r="G78" s="32"/>
      <c r="H78" s="35"/>
      <c r="I78" s="35"/>
      <c r="J78" s="28"/>
    </row>
    <row r="79" spans="1:10" s="29" customFormat="1" ht="30" customHeight="1">
      <c r="A79" s="30"/>
      <c r="B79" s="30"/>
      <c r="C79" s="30">
        <v>2920</v>
      </c>
      <c r="D79" s="31" t="s">
        <v>94</v>
      </c>
      <c r="E79" s="32">
        <f>SUM(F79)</f>
        <v>30358903</v>
      </c>
      <c r="F79" s="32">
        <v>30358903</v>
      </c>
      <c r="G79" s="32"/>
      <c r="H79" s="35"/>
      <c r="I79" s="35"/>
      <c r="J79" s="28"/>
    </row>
    <row r="80" spans="1:10" s="29" customFormat="1" ht="30" customHeight="1">
      <c r="A80" s="30"/>
      <c r="B80" s="30">
        <v>75814</v>
      </c>
      <c r="C80" s="30"/>
      <c r="D80" s="31" t="s">
        <v>95</v>
      </c>
      <c r="E80" s="32">
        <f>SUM(E81)</f>
        <v>345000</v>
      </c>
      <c r="F80" s="32">
        <f>SUM(F81)</f>
        <v>345000</v>
      </c>
      <c r="G80" s="32"/>
      <c r="H80" s="35"/>
      <c r="I80" s="35"/>
      <c r="J80" s="28"/>
    </row>
    <row r="81" spans="1:10" s="29" customFormat="1" ht="33" customHeight="1">
      <c r="A81" s="30"/>
      <c r="B81" s="30"/>
      <c r="C81" s="30" t="s">
        <v>45</v>
      </c>
      <c r="D81" s="31" t="s">
        <v>96</v>
      </c>
      <c r="E81" s="32">
        <f>SUM(F81)</f>
        <v>345000</v>
      </c>
      <c r="F81" s="32">
        <v>345000</v>
      </c>
      <c r="G81" s="32"/>
      <c r="H81" s="35"/>
      <c r="I81" s="35"/>
      <c r="J81" s="28"/>
    </row>
    <row r="82" spans="1:10" s="29" customFormat="1" ht="31.5" customHeight="1">
      <c r="A82" s="25">
        <v>801</v>
      </c>
      <c r="B82" s="25"/>
      <c r="C82" s="25"/>
      <c r="D82" s="26" t="s">
        <v>97</v>
      </c>
      <c r="E82" s="27">
        <f>SUM(E83,E86,E92)</f>
        <v>3499393</v>
      </c>
      <c r="F82" s="27">
        <f>SUM(F83,F86,F92)</f>
        <v>3499393</v>
      </c>
      <c r="G82" s="27"/>
      <c r="H82" s="35"/>
      <c r="I82" s="35"/>
      <c r="J82" s="28"/>
    </row>
    <row r="83" spans="1:10" s="29" customFormat="1" ht="29.25" customHeight="1">
      <c r="A83" s="30"/>
      <c r="B83" s="30">
        <v>80101</v>
      </c>
      <c r="C83" s="30"/>
      <c r="D83" s="31" t="s">
        <v>98</v>
      </c>
      <c r="E83" s="32">
        <f>SUM(E84:E85)</f>
        <v>95574</v>
      </c>
      <c r="F83" s="32">
        <f>SUM(F84:F85)</f>
        <v>95574</v>
      </c>
      <c r="G83" s="32"/>
      <c r="H83" s="35"/>
      <c r="I83" s="35"/>
      <c r="J83" s="28"/>
    </row>
    <row r="84" spans="1:10" s="29" customFormat="1" ht="61.5" customHeight="1">
      <c r="A84" s="30"/>
      <c r="B84" s="30"/>
      <c r="C84" s="30" t="s">
        <v>29</v>
      </c>
      <c r="D84" s="31" t="s">
        <v>99</v>
      </c>
      <c r="E84" s="32">
        <f>SUM(F84)</f>
        <v>9404</v>
      </c>
      <c r="F84" s="32">
        <v>9404</v>
      </c>
      <c r="G84" s="32"/>
      <c r="H84" s="35"/>
      <c r="I84" s="35"/>
      <c r="J84" s="28"/>
    </row>
    <row r="85" spans="1:10" s="29" customFormat="1" ht="29.25" customHeight="1">
      <c r="A85" s="30"/>
      <c r="B85" s="30"/>
      <c r="C85" s="30" t="s">
        <v>18</v>
      </c>
      <c r="D85" s="31" t="s">
        <v>100</v>
      </c>
      <c r="E85" s="32">
        <f>SUM(F85)</f>
        <v>86170</v>
      </c>
      <c r="F85" s="32">
        <v>86170</v>
      </c>
      <c r="G85" s="32"/>
      <c r="H85" s="35"/>
      <c r="I85" s="35"/>
      <c r="J85" s="28"/>
    </row>
    <row r="86" spans="1:10" s="29" customFormat="1" ht="27.75" customHeight="1">
      <c r="A86" s="30"/>
      <c r="B86" s="30">
        <v>80104</v>
      </c>
      <c r="C86" s="30"/>
      <c r="D86" s="31" t="s">
        <v>101</v>
      </c>
      <c r="E86" s="32">
        <f>SUM(E87:E91)</f>
        <v>3402380</v>
      </c>
      <c r="F86" s="32">
        <f>SUM(F87:F91)</f>
        <v>3402380</v>
      </c>
      <c r="G86" s="32"/>
      <c r="H86" s="35"/>
      <c r="I86" s="35"/>
      <c r="J86" s="28"/>
    </row>
    <row r="87" spans="1:10" s="29" customFormat="1" ht="33.75" customHeight="1">
      <c r="A87" s="30"/>
      <c r="B87" s="30"/>
      <c r="C87" s="30" t="s">
        <v>27</v>
      </c>
      <c r="D87" s="31" t="s">
        <v>28</v>
      </c>
      <c r="E87" s="32">
        <f>SUM(F87)</f>
        <v>572138</v>
      </c>
      <c r="F87" s="32">
        <v>572138</v>
      </c>
      <c r="G87" s="32"/>
      <c r="H87" s="35"/>
      <c r="I87" s="35"/>
      <c r="J87" s="28"/>
    </row>
    <row r="88" spans="1:10" s="29" customFormat="1" ht="33.75" customHeight="1">
      <c r="A88" s="30"/>
      <c r="B88" s="30"/>
      <c r="C88" s="30" t="s">
        <v>18</v>
      </c>
      <c r="D88" s="31" t="s">
        <v>100</v>
      </c>
      <c r="E88" s="32">
        <f>SUM(F88)</f>
        <v>405608</v>
      </c>
      <c r="F88" s="32">
        <v>405608</v>
      </c>
      <c r="G88" s="32"/>
      <c r="H88" s="35"/>
      <c r="I88" s="35"/>
      <c r="J88" s="28"/>
    </row>
    <row r="89" spans="1:10" s="29" customFormat="1" ht="33.75" customHeight="1">
      <c r="A89" s="30"/>
      <c r="B89" s="30"/>
      <c r="C89" s="30" t="s">
        <v>35</v>
      </c>
      <c r="D89" s="31" t="s">
        <v>36</v>
      </c>
      <c r="E89" s="32">
        <f>SUM(F89)</f>
        <v>30</v>
      </c>
      <c r="F89" s="32">
        <v>30</v>
      </c>
      <c r="G89" s="32"/>
      <c r="H89" s="35"/>
      <c r="I89" s="35"/>
      <c r="J89" s="28"/>
    </row>
    <row r="90" spans="1:10" s="29" customFormat="1" ht="33.75" customHeight="1">
      <c r="A90" s="30"/>
      <c r="B90" s="30"/>
      <c r="C90" s="30" t="s">
        <v>45</v>
      </c>
      <c r="D90" s="31" t="s">
        <v>46</v>
      </c>
      <c r="E90" s="32">
        <f>SUM(F90)</f>
        <v>220</v>
      </c>
      <c r="F90" s="32">
        <v>220</v>
      </c>
      <c r="G90" s="32"/>
      <c r="H90" s="35"/>
      <c r="I90" s="35"/>
      <c r="J90" s="28"/>
    </row>
    <row r="91" spans="1:10" s="29" customFormat="1" ht="59.25" customHeight="1">
      <c r="A91" s="30"/>
      <c r="B91" s="30"/>
      <c r="C91" s="30">
        <v>2040</v>
      </c>
      <c r="D91" s="31" t="s">
        <v>102</v>
      </c>
      <c r="E91" s="32">
        <f>SUM(F91)</f>
        <v>2424384</v>
      </c>
      <c r="F91" s="32">
        <v>2424384</v>
      </c>
      <c r="G91" s="32"/>
      <c r="H91" s="35"/>
      <c r="I91" s="35"/>
      <c r="J91" s="28"/>
    </row>
    <row r="92" spans="1:10" s="29" customFormat="1" ht="26.25" customHeight="1">
      <c r="A92" s="30"/>
      <c r="B92" s="30">
        <v>80110</v>
      </c>
      <c r="C92" s="30"/>
      <c r="D92" s="31" t="s">
        <v>103</v>
      </c>
      <c r="E92" s="32">
        <f>SUM(E93:E93)</f>
        <v>1439</v>
      </c>
      <c r="F92" s="32">
        <f>SUM(F93:F93)</f>
        <v>1439</v>
      </c>
      <c r="G92" s="32"/>
      <c r="H92" s="35"/>
      <c r="I92" s="35"/>
      <c r="J92" s="28"/>
    </row>
    <row r="93" spans="1:10" s="29" customFormat="1" ht="60" customHeight="1">
      <c r="A93" s="30"/>
      <c r="B93" s="30"/>
      <c r="C93" s="30" t="s">
        <v>29</v>
      </c>
      <c r="D93" s="31" t="s">
        <v>99</v>
      </c>
      <c r="E93" s="32">
        <f>SUM(F93)</f>
        <v>1439</v>
      </c>
      <c r="F93" s="32">
        <v>1439</v>
      </c>
      <c r="G93" s="32"/>
      <c r="H93" s="35"/>
      <c r="I93" s="35"/>
      <c r="J93" s="28"/>
    </row>
    <row r="94" spans="1:10" s="29" customFormat="1" ht="32.25" customHeight="1">
      <c r="A94" s="25">
        <v>852</v>
      </c>
      <c r="B94" s="25"/>
      <c r="C94" s="25"/>
      <c r="D94" s="26" t="s">
        <v>104</v>
      </c>
      <c r="E94" s="27">
        <f>SUM(E95,E97,E100,E103,E106,E108,E110,E112,E114,E118)</f>
        <v>13584650</v>
      </c>
      <c r="F94" s="27">
        <f>SUM(F95,F97,F100,F103,F106,F108,F110,F112,F114,F118)</f>
        <v>13584650</v>
      </c>
      <c r="G94" s="27"/>
      <c r="H94" s="35"/>
      <c r="I94" s="35"/>
      <c r="J94" s="28"/>
    </row>
    <row r="95" spans="1:10" s="29" customFormat="1" ht="32.25" customHeight="1">
      <c r="A95" s="30"/>
      <c r="B95" s="30">
        <v>85202</v>
      </c>
      <c r="C95" s="30"/>
      <c r="D95" s="31" t="s">
        <v>105</v>
      </c>
      <c r="E95" s="32">
        <f>SUM(E96)</f>
        <v>10000</v>
      </c>
      <c r="F95" s="32">
        <f>SUM(F96)</f>
        <v>10000</v>
      </c>
      <c r="G95" s="32"/>
      <c r="H95" s="35"/>
      <c r="I95" s="35"/>
      <c r="J95" s="28"/>
    </row>
    <row r="96" spans="1:10" s="29" customFormat="1" ht="32.25" customHeight="1">
      <c r="A96" s="30"/>
      <c r="B96" s="30"/>
      <c r="C96" s="30" t="s">
        <v>45</v>
      </c>
      <c r="D96" s="31" t="s">
        <v>46</v>
      </c>
      <c r="E96" s="32">
        <f>SUM(F96)</f>
        <v>10000</v>
      </c>
      <c r="F96" s="32">
        <v>10000</v>
      </c>
      <c r="G96" s="32"/>
      <c r="H96" s="35"/>
      <c r="I96" s="35"/>
      <c r="J96" s="28"/>
    </row>
    <row r="97" spans="1:10" s="29" customFormat="1" ht="38.25" customHeight="1">
      <c r="A97" s="30"/>
      <c r="B97" s="30">
        <v>85303</v>
      </c>
      <c r="C97" s="30"/>
      <c r="D97" s="31" t="s">
        <v>106</v>
      </c>
      <c r="E97" s="32">
        <f>SUM(E98:E99)</f>
        <v>205600</v>
      </c>
      <c r="F97" s="32">
        <f>SUM(F98:F99)</f>
        <v>205600</v>
      </c>
      <c r="G97" s="32"/>
      <c r="H97" s="35"/>
      <c r="I97" s="35"/>
      <c r="J97" s="28"/>
    </row>
    <row r="98" spans="1:10" s="29" customFormat="1" ht="38.25" customHeight="1">
      <c r="A98" s="30"/>
      <c r="B98" s="30"/>
      <c r="C98" s="30" t="s">
        <v>18</v>
      </c>
      <c r="D98" s="31" t="s">
        <v>100</v>
      </c>
      <c r="E98" s="32">
        <f>SUM(F98)</f>
        <v>170600</v>
      </c>
      <c r="F98" s="32">
        <v>170600</v>
      </c>
      <c r="G98" s="32"/>
      <c r="H98" s="35"/>
      <c r="I98" s="35"/>
      <c r="J98" s="28"/>
    </row>
    <row r="99" spans="1:10" s="29" customFormat="1" ht="34.5" customHeight="1">
      <c r="A99" s="30"/>
      <c r="B99" s="30"/>
      <c r="C99" s="30" t="s">
        <v>45</v>
      </c>
      <c r="D99" s="31" t="s">
        <v>46</v>
      </c>
      <c r="E99" s="32">
        <f>SUM(F99)</f>
        <v>35000</v>
      </c>
      <c r="F99" s="32">
        <v>35000</v>
      </c>
      <c r="G99" s="32"/>
      <c r="H99" s="35"/>
      <c r="I99" s="35"/>
      <c r="J99" s="28"/>
    </row>
    <row r="100" spans="1:10" s="29" customFormat="1" ht="48.75" customHeight="1">
      <c r="A100" s="30"/>
      <c r="B100" s="30">
        <v>85212</v>
      </c>
      <c r="C100" s="30"/>
      <c r="D100" s="31" t="s">
        <v>107</v>
      </c>
      <c r="E100" s="32">
        <f>SUM(E101:E102)</f>
        <v>9776500</v>
      </c>
      <c r="F100" s="32">
        <f>SUM(F101:F102)</f>
        <v>9776500</v>
      </c>
      <c r="G100" s="32"/>
      <c r="H100" s="35"/>
      <c r="I100" s="35"/>
      <c r="J100" s="28"/>
    </row>
    <row r="101" spans="1:10" s="29" customFormat="1" ht="54" customHeight="1">
      <c r="A101" s="30"/>
      <c r="B101" s="30"/>
      <c r="C101" s="30">
        <v>2010</v>
      </c>
      <c r="D101" s="31" t="s">
        <v>108</v>
      </c>
      <c r="E101" s="32">
        <f>SUM(F101)</f>
        <v>9671000</v>
      </c>
      <c r="F101" s="32">
        <v>9671000</v>
      </c>
      <c r="G101" s="32"/>
      <c r="H101" s="35"/>
      <c r="I101" s="35"/>
      <c r="J101" s="28"/>
    </row>
    <row r="102" spans="1:10" s="29" customFormat="1" ht="52.5" customHeight="1">
      <c r="A102" s="30"/>
      <c r="B102" s="30"/>
      <c r="C102" s="30">
        <v>2360</v>
      </c>
      <c r="D102" s="31" t="s">
        <v>43</v>
      </c>
      <c r="E102" s="32">
        <f>SUM(F102)</f>
        <v>105500</v>
      </c>
      <c r="F102" s="32">
        <v>105500</v>
      </c>
      <c r="G102" s="32"/>
      <c r="H102" s="37"/>
      <c r="I102" s="37"/>
      <c r="J102" s="28"/>
    </row>
    <row r="103" spans="1:10" s="29" customFormat="1" ht="60.75" customHeight="1">
      <c r="A103" s="30"/>
      <c r="B103" s="30">
        <v>85213</v>
      </c>
      <c r="C103" s="30"/>
      <c r="D103" s="31" t="s">
        <v>109</v>
      </c>
      <c r="E103" s="32">
        <f>SUM(E104:E105)</f>
        <v>154300</v>
      </c>
      <c r="F103" s="32">
        <f>SUM(F104:F105)</f>
        <v>154300</v>
      </c>
      <c r="G103" s="32"/>
      <c r="H103" s="35"/>
      <c r="I103" s="35"/>
      <c r="J103" s="28"/>
    </row>
    <row r="104" spans="1:10" s="29" customFormat="1" ht="48.75" customHeight="1">
      <c r="A104" s="30"/>
      <c r="B104" s="30"/>
      <c r="C104" s="30">
        <v>2010</v>
      </c>
      <c r="D104" s="31" t="s">
        <v>108</v>
      </c>
      <c r="E104" s="32">
        <f>SUM(F104)</f>
        <v>61900</v>
      </c>
      <c r="F104" s="32">
        <v>61900</v>
      </c>
      <c r="G104" s="32"/>
      <c r="H104" s="35"/>
      <c r="I104" s="35"/>
      <c r="J104" s="28"/>
    </row>
    <row r="105" spans="1:10" s="29" customFormat="1" ht="48.75" customHeight="1">
      <c r="A105" s="30"/>
      <c r="B105" s="30"/>
      <c r="C105" s="30">
        <v>2030</v>
      </c>
      <c r="D105" s="31" t="s">
        <v>110</v>
      </c>
      <c r="E105" s="32">
        <f>SUM(F105)</f>
        <v>92400</v>
      </c>
      <c r="F105" s="32">
        <v>92400</v>
      </c>
      <c r="G105" s="32"/>
      <c r="H105" s="35"/>
      <c r="I105" s="35"/>
      <c r="J105" s="28"/>
    </row>
    <row r="106" spans="1:10" s="29" customFormat="1" ht="40.5" customHeight="1">
      <c r="A106" s="30"/>
      <c r="B106" s="30">
        <v>85214</v>
      </c>
      <c r="C106" s="30"/>
      <c r="D106" s="31" t="s">
        <v>111</v>
      </c>
      <c r="E106" s="32">
        <f>SUM(E107:E107)</f>
        <v>1110000</v>
      </c>
      <c r="F106" s="32">
        <f>SUM(F107:F107)</f>
        <v>1110000</v>
      </c>
      <c r="G106" s="32"/>
      <c r="H106" s="35"/>
      <c r="I106" s="35"/>
      <c r="J106" s="28"/>
    </row>
    <row r="107" spans="1:10" s="29" customFormat="1" ht="48" customHeight="1">
      <c r="A107" s="30"/>
      <c r="B107" s="30"/>
      <c r="C107" s="30">
        <v>2030</v>
      </c>
      <c r="D107" s="31" t="s">
        <v>110</v>
      </c>
      <c r="E107" s="32">
        <f>SUM(F107)</f>
        <v>1110000</v>
      </c>
      <c r="F107" s="32">
        <v>1110000</v>
      </c>
      <c r="G107" s="32"/>
      <c r="H107" s="35"/>
      <c r="I107" s="35"/>
      <c r="J107" s="28"/>
    </row>
    <row r="108" spans="1:10" s="29" customFormat="1" ht="30" customHeight="1">
      <c r="A108" s="30"/>
      <c r="B108" s="30">
        <v>85216</v>
      </c>
      <c r="C108" s="30"/>
      <c r="D108" s="31" t="s">
        <v>112</v>
      </c>
      <c r="E108" s="32">
        <f>SUM(E109)</f>
        <v>921000</v>
      </c>
      <c r="F108" s="32">
        <f>SUM(F109)</f>
        <v>921000</v>
      </c>
      <c r="G108" s="32"/>
      <c r="H108" s="35"/>
      <c r="I108" s="35"/>
      <c r="J108" s="28"/>
    </row>
    <row r="109" spans="1:10" s="29" customFormat="1" ht="48" customHeight="1">
      <c r="A109" s="30"/>
      <c r="B109" s="30"/>
      <c r="C109" s="30">
        <v>2030</v>
      </c>
      <c r="D109" s="31" t="s">
        <v>110</v>
      </c>
      <c r="E109" s="32">
        <f>SUM(F109)</f>
        <v>921000</v>
      </c>
      <c r="F109" s="32">
        <v>921000</v>
      </c>
      <c r="G109" s="32"/>
      <c r="H109" s="35"/>
      <c r="I109" s="35"/>
      <c r="J109" s="28"/>
    </row>
    <row r="110" spans="1:10" s="29" customFormat="1" ht="32.25" customHeight="1">
      <c r="A110" s="30"/>
      <c r="B110" s="30">
        <v>85219</v>
      </c>
      <c r="C110" s="30"/>
      <c r="D110" s="31" t="s">
        <v>113</v>
      </c>
      <c r="E110" s="32">
        <f>SUM(E111:E111)</f>
        <v>701900</v>
      </c>
      <c r="F110" s="32">
        <f>SUM(F111:F111)</f>
        <v>701900</v>
      </c>
      <c r="G110" s="32"/>
      <c r="H110" s="35"/>
      <c r="I110" s="35"/>
      <c r="J110" s="28"/>
    </row>
    <row r="111" spans="1:10" s="29" customFormat="1" ht="38.25" customHeight="1">
      <c r="A111" s="30"/>
      <c r="B111" s="30"/>
      <c r="C111" s="30">
        <v>2030</v>
      </c>
      <c r="D111" s="31" t="s">
        <v>114</v>
      </c>
      <c r="E111" s="32">
        <f>SUM(F111)</f>
        <v>701900</v>
      </c>
      <c r="F111" s="32">
        <v>701900</v>
      </c>
      <c r="G111" s="32"/>
      <c r="H111" s="35"/>
      <c r="I111" s="35"/>
      <c r="J111" s="28"/>
    </row>
    <row r="112" spans="1:10" s="29" customFormat="1" ht="38.25" customHeight="1">
      <c r="A112" s="30"/>
      <c r="B112" s="30">
        <v>85220</v>
      </c>
      <c r="C112" s="30"/>
      <c r="D112" s="31" t="s">
        <v>115</v>
      </c>
      <c r="E112" s="32">
        <f>SUM(E113)</f>
        <v>5000</v>
      </c>
      <c r="F112" s="32">
        <f>SUM(F113)</f>
        <v>5000</v>
      </c>
      <c r="G112" s="32"/>
      <c r="H112" s="35"/>
      <c r="I112" s="35"/>
      <c r="J112" s="28"/>
    </row>
    <row r="113" spans="1:10" s="29" customFormat="1" ht="38.25" customHeight="1">
      <c r="A113" s="30"/>
      <c r="B113" s="30"/>
      <c r="C113" s="30" t="s">
        <v>45</v>
      </c>
      <c r="D113" s="31" t="s">
        <v>46</v>
      </c>
      <c r="E113" s="32">
        <f>SUM(F113)</f>
        <v>5000</v>
      </c>
      <c r="F113" s="32">
        <v>5000</v>
      </c>
      <c r="G113" s="32"/>
      <c r="H113" s="35"/>
      <c r="I113" s="35"/>
      <c r="J113" s="28"/>
    </row>
    <row r="114" spans="1:10" s="29" customFormat="1" ht="36" customHeight="1">
      <c r="A114" s="30"/>
      <c r="B114" s="30">
        <v>85228</v>
      </c>
      <c r="C114" s="30"/>
      <c r="D114" s="31" t="s">
        <v>116</v>
      </c>
      <c r="E114" s="32">
        <f>SUM(E115:E117)</f>
        <v>350350</v>
      </c>
      <c r="F114" s="32">
        <f>SUM(F115:F117)</f>
        <v>350350</v>
      </c>
      <c r="G114" s="32"/>
      <c r="H114" s="35"/>
      <c r="I114" s="35"/>
      <c r="J114" s="28"/>
    </row>
    <row r="115" spans="1:10" s="29" customFormat="1" ht="31.5" customHeight="1">
      <c r="A115" s="30"/>
      <c r="B115" s="30"/>
      <c r="C115" s="30" t="s">
        <v>18</v>
      </c>
      <c r="D115" s="31" t="s">
        <v>100</v>
      </c>
      <c r="E115" s="32">
        <f>SUM(F115)</f>
        <v>250000</v>
      </c>
      <c r="F115" s="32">
        <v>250000</v>
      </c>
      <c r="G115" s="32"/>
      <c r="H115" s="35"/>
      <c r="I115" s="35"/>
      <c r="J115" s="28"/>
    </row>
    <row r="116" spans="1:10" s="29" customFormat="1" ht="54.75" customHeight="1">
      <c r="A116" s="30"/>
      <c r="B116" s="30"/>
      <c r="C116" s="30">
        <v>2010</v>
      </c>
      <c r="D116" s="31" t="s">
        <v>108</v>
      </c>
      <c r="E116" s="32">
        <f>SUM(F116)</f>
        <v>100000</v>
      </c>
      <c r="F116" s="32">
        <v>100000</v>
      </c>
      <c r="G116" s="32"/>
      <c r="H116" s="35"/>
      <c r="I116" s="35"/>
      <c r="J116" s="28"/>
    </row>
    <row r="117" spans="1:10" s="29" customFormat="1" ht="48.75" customHeight="1">
      <c r="A117" s="30"/>
      <c r="B117" s="30"/>
      <c r="C117" s="30">
        <v>2360</v>
      </c>
      <c r="D117" s="31" t="s">
        <v>43</v>
      </c>
      <c r="E117" s="32">
        <f>SUM(F117)</f>
        <v>350</v>
      </c>
      <c r="F117" s="32">
        <v>350</v>
      </c>
      <c r="G117" s="32"/>
      <c r="H117" s="35"/>
      <c r="I117" s="35"/>
      <c r="J117" s="28"/>
    </row>
    <row r="118" spans="1:10" s="29" customFormat="1" ht="31.5" customHeight="1">
      <c r="A118" s="30"/>
      <c r="B118" s="30">
        <v>85295</v>
      </c>
      <c r="C118" s="30"/>
      <c r="D118" s="31" t="s">
        <v>117</v>
      </c>
      <c r="E118" s="32">
        <f>SUM(E119)</f>
        <v>350000</v>
      </c>
      <c r="F118" s="32">
        <f>SUM(F119)</f>
        <v>350000</v>
      </c>
      <c r="G118" s="32"/>
      <c r="H118" s="35"/>
      <c r="I118" s="35"/>
      <c r="J118" s="28"/>
    </row>
    <row r="119" spans="1:10" s="29" customFormat="1" ht="40.5" customHeight="1">
      <c r="A119" s="30"/>
      <c r="B119" s="30"/>
      <c r="C119" s="30">
        <v>2030</v>
      </c>
      <c r="D119" s="31" t="s">
        <v>114</v>
      </c>
      <c r="E119" s="32">
        <f>SUM(F119)</f>
        <v>350000</v>
      </c>
      <c r="F119" s="32">
        <v>350000</v>
      </c>
      <c r="G119" s="32"/>
      <c r="H119" s="35"/>
      <c r="I119" s="35"/>
      <c r="J119" s="28"/>
    </row>
    <row r="120" spans="1:10" s="34" customFormat="1" ht="40.5" customHeight="1">
      <c r="A120" s="25">
        <v>853</v>
      </c>
      <c r="B120" s="25"/>
      <c r="C120" s="25"/>
      <c r="D120" s="26" t="s">
        <v>118</v>
      </c>
      <c r="E120" s="27">
        <f>SUM(E121)</f>
        <v>197017</v>
      </c>
      <c r="F120" s="27">
        <f>SUM(F121)</f>
        <v>197017</v>
      </c>
      <c r="G120" s="27"/>
      <c r="H120" s="36"/>
      <c r="I120" s="36"/>
      <c r="J120" s="33"/>
    </row>
    <row r="121" spans="1:10" s="29" customFormat="1" ht="34.5" customHeight="1">
      <c r="A121" s="30"/>
      <c r="B121" s="30">
        <v>85305</v>
      </c>
      <c r="C121" s="30"/>
      <c r="D121" s="31" t="s">
        <v>119</v>
      </c>
      <c r="E121" s="32">
        <f>SUM(E122)</f>
        <v>197017</v>
      </c>
      <c r="F121" s="32">
        <f>SUM(F122)</f>
        <v>197017</v>
      </c>
      <c r="G121" s="32"/>
      <c r="H121" s="35"/>
      <c r="I121" s="35"/>
      <c r="J121" s="28"/>
    </row>
    <row r="122" spans="1:10" s="29" customFormat="1" ht="34.5" customHeight="1">
      <c r="A122" s="30"/>
      <c r="B122" s="30"/>
      <c r="C122" s="30" t="s">
        <v>18</v>
      </c>
      <c r="D122" s="31" t="s">
        <v>100</v>
      </c>
      <c r="E122" s="32">
        <f>SUM(F122)</f>
        <v>197017</v>
      </c>
      <c r="F122" s="32">
        <v>197017</v>
      </c>
      <c r="G122" s="32"/>
      <c r="H122" s="35"/>
      <c r="I122" s="35"/>
      <c r="J122" s="28"/>
    </row>
    <row r="123" spans="1:10" s="34" customFormat="1" ht="32.25" customHeight="1">
      <c r="A123" s="25">
        <v>854</v>
      </c>
      <c r="B123" s="25"/>
      <c r="C123" s="25"/>
      <c r="D123" s="26" t="s">
        <v>120</v>
      </c>
      <c r="E123" s="27">
        <f>SUM(E124)</f>
        <v>11</v>
      </c>
      <c r="F123" s="27">
        <f>SUM(F124)</f>
        <v>11</v>
      </c>
      <c r="G123" s="27"/>
      <c r="H123" s="36"/>
      <c r="I123" s="36"/>
      <c r="J123" s="33"/>
    </row>
    <row r="124" spans="1:10" s="29" customFormat="1" ht="37.5" customHeight="1">
      <c r="A124" s="30"/>
      <c r="B124" s="30">
        <v>85407</v>
      </c>
      <c r="C124" s="30"/>
      <c r="D124" s="31" t="s">
        <v>121</v>
      </c>
      <c r="E124" s="32">
        <f>SUM(E125)</f>
        <v>11</v>
      </c>
      <c r="F124" s="32">
        <f>SUM(F125)</f>
        <v>11</v>
      </c>
      <c r="G124" s="32"/>
      <c r="H124" s="35"/>
      <c r="I124" s="35"/>
      <c r="J124" s="28"/>
    </row>
    <row r="125" spans="1:10" s="29" customFormat="1" ht="38.25" customHeight="1">
      <c r="A125" s="30"/>
      <c r="B125" s="30"/>
      <c r="C125" s="30" t="s">
        <v>35</v>
      </c>
      <c r="D125" s="31" t="s">
        <v>36</v>
      </c>
      <c r="E125" s="32">
        <f>SUM(F125)</f>
        <v>11</v>
      </c>
      <c r="F125" s="32">
        <v>11</v>
      </c>
      <c r="G125" s="32"/>
      <c r="H125" s="35"/>
      <c r="I125" s="35"/>
      <c r="J125" s="28"/>
    </row>
    <row r="126" spans="1:10" s="34" customFormat="1" ht="38.25" customHeight="1">
      <c r="A126" s="25">
        <v>900</v>
      </c>
      <c r="B126" s="25"/>
      <c r="C126" s="25"/>
      <c r="D126" s="26" t="s">
        <v>122</v>
      </c>
      <c r="E126" s="27">
        <f>SUM(E127,E130)</f>
        <v>7542770</v>
      </c>
      <c r="F126" s="27">
        <f>SUM(F127,F130)</f>
        <v>195000</v>
      </c>
      <c r="G126" s="27"/>
      <c r="H126" s="27">
        <f>SUM(H127,H130)</f>
        <v>7347770</v>
      </c>
      <c r="I126" s="27">
        <f>SUM(I127,I130)</f>
        <v>7347770</v>
      </c>
      <c r="J126" s="33"/>
    </row>
    <row r="127" spans="1:10" s="29" customFormat="1" ht="38.25" customHeight="1">
      <c r="A127" s="30"/>
      <c r="B127" s="30">
        <v>90019</v>
      </c>
      <c r="C127" s="30"/>
      <c r="D127" s="31" t="s">
        <v>123</v>
      </c>
      <c r="E127" s="32">
        <f>SUM(E128:E129)</f>
        <v>181000</v>
      </c>
      <c r="F127" s="32">
        <f>SUM(F128:F129)</f>
        <v>181000</v>
      </c>
      <c r="G127" s="32"/>
      <c r="H127" s="32"/>
      <c r="I127" s="32"/>
      <c r="J127" s="28"/>
    </row>
    <row r="128" spans="1:10" s="29" customFormat="1" ht="38.25" customHeight="1">
      <c r="A128" s="30"/>
      <c r="B128" s="30"/>
      <c r="C128" s="30" t="s">
        <v>124</v>
      </c>
      <c r="D128" s="31" t="s">
        <v>125</v>
      </c>
      <c r="E128" s="32">
        <f>SUM(F128)</f>
        <v>1000</v>
      </c>
      <c r="F128" s="32">
        <v>1000</v>
      </c>
      <c r="G128" s="32"/>
      <c r="H128" s="35"/>
      <c r="I128" s="35"/>
      <c r="J128" s="28"/>
    </row>
    <row r="129" spans="1:10" s="29" customFormat="1" ht="32.25" customHeight="1">
      <c r="A129" s="30"/>
      <c r="B129" s="30"/>
      <c r="C129" s="30" t="s">
        <v>27</v>
      </c>
      <c r="D129" s="31" t="s">
        <v>28</v>
      </c>
      <c r="E129" s="32">
        <f>SUM(F129)</f>
        <v>180000</v>
      </c>
      <c r="F129" s="32">
        <v>180000</v>
      </c>
      <c r="G129" s="32"/>
      <c r="H129" s="35"/>
      <c r="I129" s="35"/>
      <c r="J129" s="28"/>
    </row>
    <row r="130" spans="1:10" s="29" customFormat="1" ht="38.25" customHeight="1">
      <c r="A130" s="30"/>
      <c r="B130" s="30">
        <v>90095</v>
      </c>
      <c r="C130" s="30"/>
      <c r="D130" s="31" t="s">
        <v>117</v>
      </c>
      <c r="E130" s="32">
        <f>SUM(E131:E132)</f>
        <v>7361770</v>
      </c>
      <c r="F130" s="32">
        <f>SUM(F131:F132)</f>
        <v>14000</v>
      </c>
      <c r="G130" s="32"/>
      <c r="H130" s="32">
        <f>SUM(H131:H132)</f>
        <v>7347770</v>
      </c>
      <c r="I130" s="32">
        <f>SUM(I132)</f>
        <v>7347770</v>
      </c>
      <c r="J130" s="28"/>
    </row>
    <row r="131" spans="1:10" s="29" customFormat="1" ht="33.75" customHeight="1">
      <c r="A131" s="30"/>
      <c r="B131" s="30"/>
      <c r="C131" s="30" t="s">
        <v>18</v>
      </c>
      <c r="D131" s="31" t="s">
        <v>100</v>
      </c>
      <c r="E131" s="32">
        <f>SUM(F131)</f>
        <v>14000</v>
      </c>
      <c r="F131" s="32">
        <v>14000</v>
      </c>
      <c r="G131" s="32"/>
      <c r="H131" s="35"/>
      <c r="I131" s="35"/>
      <c r="J131" s="28"/>
    </row>
    <row r="132" spans="1:10" s="29" customFormat="1" ht="63.75" customHeight="1">
      <c r="A132" s="30"/>
      <c r="B132" s="30"/>
      <c r="C132" s="30">
        <v>6207</v>
      </c>
      <c r="D132" s="31" t="s">
        <v>126</v>
      </c>
      <c r="E132" s="32">
        <f>SUM(H132)</f>
        <v>7347770</v>
      </c>
      <c r="F132" s="32"/>
      <c r="G132" s="32"/>
      <c r="H132" s="35">
        <v>7347770</v>
      </c>
      <c r="I132" s="35">
        <v>7347770</v>
      </c>
      <c r="J132" s="28"/>
    </row>
    <row r="133" spans="1:10" s="29" customFormat="1" ht="30" customHeight="1">
      <c r="A133" s="25">
        <v>926</v>
      </c>
      <c r="B133" s="25"/>
      <c r="C133" s="25"/>
      <c r="D133" s="26" t="s">
        <v>127</v>
      </c>
      <c r="E133" s="27">
        <f>SUM(E134)</f>
        <v>1966686</v>
      </c>
      <c r="F133" s="27">
        <f>SUM(F134)</f>
        <v>1966686</v>
      </c>
      <c r="G133" s="27"/>
      <c r="H133" s="35"/>
      <c r="I133" s="35"/>
      <c r="J133" s="28"/>
    </row>
    <row r="134" spans="1:10" s="29" customFormat="1" ht="30" customHeight="1">
      <c r="A134" s="30"/>
      <c r="B134" s="30">
        <v>92604</v>
      </c>
      <c r="C134" s="30"/>
      <c r="D134" s="31" t="s">
        <v>128</v>
      </c>
      <c r="E134" s="32">
        <f>SUM(E135:E136)</f>
        <v>1966686</v>
      </c>
      <c r="F134" s="32">
        <f>SUM(F135:F136)</f>
        <v>1966686</v>
      </c>
      <c r="G134" s="32"/>
      <c r="H134" s="35"/>
      <c r="I134" s="35"/>
      <c r="J134" s="28"/>
    </row>
    <row r="135" spans="1:10" s="29" customFormat="1" ht="30" customHeight="1">
      <c r="A135" s="30"/>
      <c r="B135" s="30"/>
      <c r="C135" s="30" t="s">
        <v>18</v>
      </c>
      <c r="D135" s="31" t="s">
        <v>100</v>
      </c>
      <c r="E135" s="32">
        <f>SUM(F135)</f>
        <v>1921530</v>
      </c>
      <c r="F135" s="32">
        <v>1921530</v>
      </c>
      <c r="G135" s="32"/>
      <c r="H135" s="35"/>
      <c r="I135" s="35"/>
      <c r="J135" s="28"/>
    </row>
    <row r="136" spans="1:10" s="29" customFormat="1" ht="45" customHeight="1">
      <c r="A136" s="30"/>
      <c r="B136" s="30"/>
      <c r="C136" s="30" t="s">
        <v>45</v>
      </c>
      <c r="D136" s="31" t="s">
        <v>46</v>
      </c>
      <c r="E136" s="32">
        <f>SUM(F136)</f>
        <v>45156</v>
      </c>
      <c r="F136" s="32">
        <v>45156</v>
      </c>
      <c r="G136" s="32"/>
      <c r="H136" s="35"/>
      <c r="I136" s="35"/>
      <c r="J136" s="28"/>
    </row>
    <row r="137" spans="1:10" s="34" customFormat="1" ht="40.5" customHeight="1">
      <c r="A137" s="38"/>
      <c r="B137" s="38"/>
      <c r="C137" s="38"/>
      <c r="D137" s="39" t="s">
        <v>129</v>
      </c>
      <c r="E137" s="40">
        <f>SUM(F137,H137)</f>
        <v>175687449</v>
      </c>
      <c r="F137" s="40">
        <f>SUM(F133,F126,F123,F120,F94,F82,F77,F50,F44,F41,F38,F30,F26,F18,F12)</f>
        <v>149384380</v>
      </c>
      <c r="G137" s="40"/>
      <c r="H137" s="40">
        <f>SUM(H133,H126,H123,H120,H94,H82,H77,H50,H44,H41,H38,H30,H26,H18,H12)</f>
        <v>26303069</v>
      </c>
      <c r="I137" s="40">
        <f>SUM(I133,I126,I123,I120,I94,I82,I77,I50,I44,I41,I38,I30,I26,I18,I12)</f>
        <v>16322570</v>
      </c>
      <c r="J137" s="33"/>
    </row>
    <row r="138" spans="1:10" s="29" customFormat="1" ht="12">
      <c r="A138" s="41"/>
      <c r="B138" s="41"/>
      <c r="C138" s="41"/>
      <c r="D138" s="28"/>
      <c r="E138" s="28"/>
      <c r="F138" s="42"/>
      <c r="G138" s="42"/>
      <c r="H138" s="43"/>
      <c r="I138" s="43"/>
      <c r="J138" s="28"/>
    </row>
    <row r="139" spans="1:10" s="29" customFormat="1" ht="12">
      <c r="A139" s="41"/>
      <c r="B139" s="41"/>
      <c r="C139" s="41"/>
      <c r="D139" s="28"/>
      <c r="E139" s="28"/>
      <c r="F139" s="42"/>
      <c r="G139" s="42"/>
      <c r="H139" s="43"/>
      <c r="I139" s="43"/>
      <c r="J139" s="28"/>
    </row>
    <row r="140" spans="1:10" s="29" customFormat="1" ht="12">
      <c r="A140" s="41"/>
      <c r="B140" s="41"/>
      <c r="C140" s="41"/>
      <c r="D140" s="28"/>
      <c r="E140" s="28"/>
      <c r="F140" s="42"/>
      <c r="G140" s="42"/>
      <c r="H140" s="43"/>
      <c r="I140" s="43"/>
      <c r="J140" s="28"/>
    </row>
    <row r="141" spans="1:10" s="29" customFormat="1" ht="12">
      <c r="A141" s="41"/>
      <c r="B141" s="41"/>
      <c r="C141" s="41"/>
      <c r="D141" s="28"/>
      <c r="E141" s="28"/>
      <c r="F141" s="42"/>
      <c r="G141" s="42"/>
      <c r="H141" s="43"/>
      <c r="I141" s="43"/>
      <c r="J141" s="28"/>
    </row>
    <row r="142" spans="1:10" s="29" customFormat="1" ht="12">
      <c r="A142" s="41"/>
      <c r="B142" s="41"/>
      <c r="C142" s="41"/>
      <c r="D142" s="28"/>
      <c r="E142" s="28"/>
      <c r="F142" s="42"/>
      <c r="G142" s="42"/>
      <c r="H142" s="43"/>
      <c r="I142" s="43"/>
      <c r="J142" s="28"/>
    </row>
    <row r="143" spans="1:10" s="29" customFormat="1" ht="12">
      <c r="A143" s="41"/>
      <c r="B143" s="41"/>
      <c r="C143" s="41"/>
      <c r="D143" s="28"/>
      <c r="E143" s="28"/>
      <c r="F143" s="42"/>
      <c r="G143" s="42"/>
      <c r="H143" s="43"/>
      <c r="I143" s="43"/>
      <c r="J143" s="28"/>
    </row>
    <row r="144" spans="1:10" s="29" customFormat="1" ht="12">
      <c r="A144" s="41"/>
      <c r="B144" s="41"/>
      <c r="C144" s="41"/>
      <c r="D144" s="28"/>
      <c r="E144" s="28"/>
      <c r="F144" s="42"/>
      <c r="G144" s="42"/>
      <c r="H144" s="43"/>
      <c r="I144" s="43"/>
      <c r="J144" s="28"/>
    </row>
    <row r="145" spans="1:10" s="29" customFormat="1" ht="12">
      <c r="A145" s="41"/>
      <c r="B145" s="41"/>
      <c r="C145" s="41"/>
      <c r="D145" s="28"/>
      <c r="E145" s="28"/>
      <c r="F145" s="42"/>
      <c r="G145" s="42"/>
      <c r="H145" s="43"/>
      <c r="I145" s="43"/>
      <c r="J145" s="28"/>
    </row>
    <row r="146" spans="1:10" s="29" customFormat="1" ht="12">
      <c r="A146" s="41"/>
      <c r="B146" s="41"/>
      <c r="C146" s="41"/>
      <c r="D146" s="28"/>
      <c r="E146" s="28"/>
      <c r="F146" s="42"/>
      <c r="G146" s="42"/>
      <c r="H146" s="43"/>
      <c r="I146" s="43"/>
      <c r="J146" s="28"/>
    </row>
    <row r="147" spans="1:10" s="29" customFormat="1" ht="12">
      <c r="A147" s="41"/>
      <c r="B147" s="41"/>
      <c r="C147" s="41"/>
      <c r="D147" s="28"/>
      <c r="E147" s="28"/>
      <c r="F147" s="42"/>
      <c r="G147" s="42"/>
      <c r="H147" s="43"/>
      <c r="I147" s="43"/>
      <c r="J147" s="28"/>
    </row>
    <row r="148" spans="1:10" s="29" customFormat="1" ht="12">
      <c r="A148" s="41"/>
      <c r="B148" s="41"/>
      <c r="C148" s="41"/>
      <c r="D148" s="28"/>
      <c r="E148" s="28"/>
      <c r="F148" s="42"/>
      <c r="G148" s="42"/>
      <c r="H148" s="43"/>
      <c r="I148" s="43"/>
      <c r="J148" s="28"/>
    </row>
    <row r="149" spans="1:10" s="29" customFormat="1" ht="12">
      <c r="A149" s="41"/>
      <c r="B149" s="41"/>
      <c r="C149" s="41"/>
      <c r="D149" s="28"/>
      <c r="E149" s="28"/>
      <c r="F149" s="42"/>
      <c r="G149" s="42"/>
      <c r="H149" s="43"/>
      <c r="I149" s="43"/>
      <c r="J149" s="28"/>
    </row>
    <row r="150" spans="1:10" s="29" customFormat="1" ht="12">
      <c r="A150" s="41"/>
      <c r="B150" s="41"/>
      <c r="C150" s="41"/>
      <c r="D150" s="28"/>
      <c r="E150" s="28"/>
      <c r="F150" s="42"/>
      <c r="G150" s="42"/>
      <c r="H150" s="43"/>
      <c r="I150" s="43"/>
      <c r="J150" s="28"/>
    </row>
    <row r="151" spans="1:10" s="29" customFormat="1" ht="12">
      <c r="A151" s="41"/>
      <c r="B151" s="41"/>
      <c r="C151" s="41"/>
      <c r="D151" s="28"/>
      <c r="E151" s="28"/>
      <c r="F151" s="42"/>
      <c r="G151" s="42"/>
      <c r="H151" s="43"/>
      <c r="I151" s="43"/>
      <c r="J151" s="28"/>
    </row>
    <row r="152" spans="1:10" s="29" customFormat="1" ht="12">
      <c r="A152" s="41"/>
      <c r="B152" s="41"/>
      <c r="C152" s="41"/>
      <c r="D152" s="28"/>
      <c r="E152" s="28"/>
      <c r="F152" s="42"/>
      <c r="G152" s="42"/>
      <c r="H152" s="43"/>
      <c r="I152" s="43"/>
      <c r="J152" s="28"/>
    </row>
    <row r="153" spans="1:10" s="29" customFormat="1" ht="12">
      <c r="A153" s="41"/>
      <c r="B153" s="41"/>
      <c r="C153" s="41"/>
      <c r="D153" s="28"/>
      <c r="E153" s="28"/>
      <c r="F153" s="42"/>
      <c r="G153" s="42"/>
      <c r="H153" s="28"/>
      <c r="I153" s="28"/>
      <c r="J153" s="28"/>
    </row>
    <row r="154" spans="1:10" s="29" customFormat="1" ht="12">
      <c r="A154" s="41"/>
      <c r="B154" s="41"/>
      <c r="C154" s="41"/>
      <c r="D154" s="28"/>
      <c r="E154" s="28"/>
      <c r="F154" s="42"/>
      <c r="G154" s="42"/>
      <c r="H154" s="28"/>
      <c r="I154" s="28"/>
      <c r="J154" s="28"/>
    </row>
    <row r="155" spans="1:10" s="29" customFormat="1" ht="12">
      <c r="A155" s="41"/>
      <c r="B155" s="41"/>
      <c r="C155" s="41"/>
      <c r="D155" s="28"/>
      <c r="E155" s="28"/>
      <c r="F155" s="42"/>
      <c r="G155" s="42"/>
      <c r="H155" s="28"/>
      <c r="I155" s="28"/>
      <c r="J155" s="28"/>
    </row>
    <row r="156" spans="1:10" s="29" customFormat="1" ht="12">
      <c r="A156" s="41"/>
      <c r="B156" s="41"/>
      <c r="C156" s="41"/>
      <c r="D156" s="28"/>
      <c r="E156" s="28"/>
      <c r="F156" s="42"/>
      <c r="G156" s="42"/>
      <c r="H156" s="28"/>
      <c r="I156" s="28"/>
      <c r="J156" s="28"/>
    </row>
    <row r="157" spans="1:10" s="29" customFormat="1" ht="12">
      <c r="A157" s="41"/>
      <c r="B157" s="41"/>
      <c r="C157" s="41"/>
      <c r="D157" s="28"/>
      <c r="E157" s="28"/>
      <c r="F157" s="42"/>
      <c r="G157" s="42"/>
      <c r="H157" s="28"/>
      <c r="I157" s="28"/>
      <c r="J157" s="28"/>
    </row>
    <row r="158" spans="1:10" s="29" customFormat="1" ht="12">
      <c r="A158" s="41"/>
      <c r="B158" s="41"/>
      <c r="C158" s="41"/>
      <c r="D158" s="28"/>
      <c r="E158" s="28"/>
      <c r="F158" s="42"/>
      <c r="G158" s="42"/>
      <c r="H158" s="28"/>
      <c r="I158" s="28"/>
      <c r="J158" s="28"/>
    </row>
    <row r="159" spans="1:10" s="29" customFormat="1" ht="12">
      <c r="A159" s="41"/>
      <c r="B159" s="41"/>
      <c r="C159" s="41"/>
      <c r="D159" s="28"/>
      <c r="E159" s="28"/>
      <c r="F159" s="42"/>
      <c r="G159" s="42"/>
      <c r="H159" s="28"/>
      <c r="I159" s="28"/>
      <c r="J159" s="28"/>
    </row>
    <row r="160" spans="1:10" s="29" customFormat="1" ht="12">
      <c r="A160" s="41"/>
      <c r="B160" s="41"/>
      <c r="C160" s="41"/>
      <c r="D160" s="28"/>
      <c r="E160" s="28"/>
      <c r="F160" s="42"/>
      <c r="G160" s="42"/>
      <c r="H160" s="28"/>
      <c r="I160" s="28"/>
      <c r="J160" s="28"/>
    </row>
    <row r="161" spans="1:10" s="29" customFormat="1" ht="12">
      <c r="A161" s="41"/>
      <c r="B161" s="41"/>
      <c r="C161" s="41"/>
      <c r="D161" s="28"/>
      <c r="E161" s="28"/>
      <c r="F161" s="42"/>
      <c r="G161" s="42"/>
      <c r="H161" s="28"/>
      <c r="I161" s="28"/>
      <c r="J161" s="28"/>
    </row>
    <row r="162" spans="1:10" s="29" customFormat="1" ht="12">
      <c r="A162" s="41"/>
      <c r="B162" s="41"/>
      <c r="C162" s="41"/>
      <c r="D162" s="28"/>
      <c r="E162" s="28"/>
      <c r="F162" s="42"/>
      <c r="G162" s="42"/>
      <c r="H162" s="28"/>
      <c r="I162" s="28"/>
      <c r="J162" s="28"/>
    </row>
    <row r="163" spans="1:10" s="29" customFormat="1" ht="12">
      <c r="A163" s="41"/>
      <c r="B163" s="41"/>
      <c r="C163" s="41"/>
      <c r="D163" s="28"/>
      <c r="E163" s="28"/>
      <c r="F163" s="42"/>
      <c r="G163" s="42"/>
      <c r="H163" s="28"/>
      <c r="I163" s="28"/>
      <c r="J163" s="28"/>
    </row>
    <row r="164" spans="1:10" s="29" customFormat="1" ht="12">
      <c r="A164" s="41"/>
      <c r="B164" s="41"/>
      <c r="C164" s="41"/>
      <c r="D164" s="28"/>
      <c r="E164" s="28"/>
      <c r="F164" s="42"/>
      <c r="G164" s="42"/>
      <c r="H164" s="28"/>
      <c r="I164" s="28"/>
      <c r="J164" s="28"/>
    </row>
    <row r="165" spans="1:10" s="29" customFormat="1" ht="12">
      <c r="A165" s="41"/>
      <c r="B165" s="41"/>
      <c r="C165" s="41"/>
      <c r="D165" s="28"/>
      <c r="E165" s="28"/>
      <c r="F165" s="42"/>
      <c r="G165" s="42"/>
      <c r="H165" s="28"/>
      <c r="I165" s="28"/>
      <c r="J165" s="28"/>
    </row>
    <row r="166" spans="1:10" s="29" customFormat="1" ht="12">
      <c r="A166" s="41"/>
      <c r="B166" s="41"/>
      <c r="C166" s="41"/>
      <c r="D166" s="28"/>
      <c r="E166" s="28"/>
      <c r="F166" s="42"/>
      <c r="G166" s="42"/>
      <c r="H166" s="28"/>
      <c r="I166" s="28"/>
      <c r="J166" s="28"/>
    </row>
    <row r="167" spans="1:10" s="29" customFormat="1" ht="12">
      <c r="A167" s="41"/>
      <c r="B167" s="41"/>
      <c r="C167" s="41"/>
      <c r="D167" s="28"/>
      <c r="E167" s="28"/>
      <c r="F167" s="42"/>
      <c r="G167" s="42"/>
      <c r="H167" s="28"/>
      <c r="I167" s="28"/>
      <c r="J167" s="28"/>
    </row>
    <row r="168" spans="1:10" s="29" customFormat="1" ht="12">
      <c r="A168" s="41"/>
      <c r="B168" s="41"/>
      <c r="C168" s="41"/>
      <c r="D168" s="28"/>
      <c r="E168" s="28"/>
      <c r="F168" s="42"/>
      <c r="G168" s="42"/>
      <c r="H168" s="28"/>
      <c r="I168" s="28"/>
      <c r="J168" s="28"/>
    </row>
    <row r="169" spans="1:10" s="29" customFormat="1" ht="12">
      <c r="A169" s="41"/>
      <c r="B169" s="41"/>
      <c r="C169" s="41"/>
      <c r="D169" s="28"/>
      <c r="E169" s="28"/>
      <c r="F169" s="42"/>
      <c r="G169" s="42"/>
      <c r="H169" s="28"/>
      <c r="I169" s="28"/>
      <c r="J169" s="28"/>
    </row>
    <row r="170" spans="1:10" s="29" customFormat="1" ht="12">
      <c r="A170" s="41"/>
      <c r="B170" s="41"/>
      <c r="C170" s="41"/>
      <c r="D170" s="28"/>
      <c r="E170" s="28"/>
      <c r="F170" s="42"/>
      <c r="G170" s="42"/>
      <c r="H170" s="28"/>
      <c r="I170" s="28"/>
      <c r="J170" s="28"/>
    </row>
    <row r="171" spans="1:10" s="29" customFormat="1" ht="12">
      <c r="A171" s="41"/>
      <c r="B171" s="41"/>
      <c r="C171" s="41"/>
      <c r="D171" s="28"/>
      <c r="E171" s="28"/>
      <c r="F171" s="42"/>
      <c r="G171" s="42"/>
      <c r="H171" s="28"/>
      <c r="I171" s="28"/>
      <c r="J171" s="28"/>
    </row>
    <row r="172" spans="1:10" s="29" customFormat="1" ht="12">
      <c r="A172" s="41"/>
      <c r="B172" s="41"/>
      <c r="C172" s="41"/>
      <c r="D172" s="28"/>
      <c r="E172" s="28"/>
      <c r="F172" s="42"/>
      <c r="G172" s="42"/>
      <c r="H172" s="28"/>
      <c r="I172" s="28"/>
      <c r="J172" s="28"/>
    </row>
    <row r="173" spans="1:10" s="29" customFormat="1" ht="12">
      <c r="A173" s="41"/>
      <c r="B173" s="41"/>
      <c r="C173" s="41"/>
      <c r="D173" s="28"/>
      <c r="E173" s="28"/>
      <c r="F173" s="42"/>
      <c r="G173" s="42"/>
      <c r="H173" s="28"/>
      <c r="I173" s="28"/>
      <c r="J173" s="28"/>
    </row>
    <row r="174" spans="1:10" s="29" customFormat="1" ht="12">
      <c r="A174" s="41"/>
      <c r="B174" s="41"/>
      <c r="C174" s="41"/>
      <c r="D174" s="28"/>
      <c r="E174" s="28"/>
      <c r="F174" s="42"/>
      <c r="G174" s="42"/>
      <c r="H174" s="28"/>
      <c r="I174" s="28"/>
      <c r="J174" s="28"/>
    </row>
    <row r="175" spans="1:10" s="29" customFormat="1" ht="12">
      <c r="A175" s="41"/>
      <c r="B175" s="41"/>
      <c r="C175" s="41"/>
      <c r="D175" s="28"/>
      <c r="E175" s="28"/>
      <c r="F175" s="42"/>
      <c r="G175" s="42"/>
      <c r="H175" s="28"/>
      <c r="I175" s="28"/>
      <c r="J175" s="28"/>
    </row>
    <row r="176" spans="1:10" s="29" customFormat="1" ht="12">
      <c r="A176" s="41"/>
      <c r="B176" s="41"/>
      <c r="C176" s="41"/>
      <c r="D176" s="28"/>
      <c r="E176" s="28"/>
      <c r="F176" s="42"/>
      <c r="G176" s="42"/>
      <c r="H176" s="28"/>
      <c r="I176" s="28"/>
      <c r="J176" s="28"/>
    </row>
    <row r="177" spans="1:10" s="29" customFormat="1" ht="12">
      <c r="A177" s="41"/>
      <c r="B177" s="41"/>
      <c r="C177" s="41"/>
      <c r="D177" s="28"/>
      <c r="E177" s="28"/>
      <c r="F177" s="42"/>
      <c r="G177" s="42"/>
      <c r="H177" s="28"/>
      <c r="I177" s="28"/>
      <c r="J177" s="28"/>
    </row>
    <row r="178" spans="1:10" s="29" customFormat="1" ht="12">
      <c r="A178" s="41"/>
      <c r="B178" s="41"/>
      <c r="C178" s="41"/>
      <c r="D178" s="28"/>
      <c r="E178" s="28"/>
      <c r="F178" s="42"/>
      <c r="G178" s="42"/>
      <c r="H178" s="28"/>
      <c r="I178" s="28"/>
      <c r="J178" s="28"/>
    </row>
    <row r="179" spans="1:10" s="29" customFormat="1" ht="12">
      <c r="A179" s="41"/>
      <c r="B179" s="41"/>
      <c r="C179" s="41"/>
      <c r="D179" s="28"/>
      <c r="E179" s="28"/>
      <c r="F179" s="42"/>
      <c r="G179" s="42"/>
      <c r="H179" s="28"/>
      <c r="I179" s="28"/>
      <c r="J179" s="28"/>
    </row>
    <row r="180" spans="1:10" s="29" customFormat="1" ht="12">
      <c r="A180" s="41"/>
      <c r="B180" s="41"/>
      <c r="C180" s="41"/>
      <c r="D180" s="28"/>
      <c r="E180" s="28"/>
      <c r="F180" s="42"/>
      <c r="G180" s="42"/>
      <c r="H180" s="28"/>
      <c r="I180" s="28"/>
      <c r="J180" s="28"/>
    </row>
    <row r="181" spans="1:10" s="29" customFormat="1" ht="12">
      <c r="A181" s="41"/>
      <c r="B181" s="41"/>
      <c r="C181" s="41"/>
      <c r="D181" s="28"/>
      <c r="E181" s="28"/>
      <c r="F181" s="42"/>
      <c r="G181" s="42"/>
      <c r="H181" s="28"/>
      <c r="I181" s="28"/>
      <c r="J181" s="28"/>
    </row>
    <row r="182" spans="1:10" s="29" customFormat="1" ht="12">
      <c r="A182" s="41"/>
      <c r="B182" s="41"/>
      <c r="C182" s="41"/>
      <c r="D182" s="28"/>
      <c r="E182" s="28"/>
      <c r="F182" s="42"/>
      <c r="G182" s="42"/>
      <c r="H182" s="28"/>
      <c r="I182" s="28"/>
      <c r="J182" s="28"/>
    </row>
    <row r="183" spans="1:10" s="29" customFormat="1" ht="12">
      <c r="A183" s="41"/>
      <c r="B183" s="41"/>
      <c r="C183" s="41"/>
      <c r="D183" s="28"/>
      <c r="E183" s="28"/>
      <c r="F183" s="42"/>
      <c r="G183" s="42"/>
      <c r="H183" s="28"/>
      <c r="I183" s="28"/>
      <c r="J183" s="28"/>
    </row>
    <row r="184" spans="1:10" s="29" customFormat="1" ht="12">
      <c r="A184" s="41"/>
      <c r="B184" s="41"/>
      <c r="C184" s="41"/>
      <c r="D184" s="28"/>
      <c r="E184" s="28"/>
      <c r="F184" s="42"/>
      <c r="G184" s="42"/>
      <c r="H184" s="28"/>
      <c r="I184" s="28"/>
      <c r="J184" s="28"/>
    </row>
    <row r="185" spans="1:10" s="29" customFormat="1" ht="12">
      <c r="A185" s="41"/>
      <c r="B185" s="41"/>
      <c r="C185" s="41"/>
      <c r="D185" s="28"/>
      <c r="E185" s="28"/>
      <c r="F185" s="42"/>
      <c r="G185" s="42"/>
      <c r="H185" s="28"/>
      <c r="I185" s="28"/>
      <c r="J185" s="28"/>
    </row>
    <row r="186" spans="1:10" s="29" customFormat="1" ht="12">
      <c r="A186" s="41"/>
      <c r="B186" s="41"/>
      <c r="C186" s="41"/>
      <c r="D186" s="28"/>
      <c r="E186" s="28"/>
      <c r="F186" s="42"/>
      <c r="G186" s="42"/>
      <c r="H186" s="28"/>
      <c r="I186" s="28"/>
      <c r="J186" s="28"/>
    </row>
    <row r="187" spans="1:10" s="29" customFormat="1" ht="12">
      <c r="A187" s="41"/>
      <c r="B187" s="41"/>
      <c r="C187" s="41"/>
      <c r="D187" s="28"/>
      <c r="E187" s="28"/>
      <c r="F187" s="42"/>
      <c r="G187" s="42"/>
      <c r="H187" s="28"/>
      <c r="I187" s="28"/>
      <c r="J187" s="28"/>
    </row>
    <row r="188" spans="1:10" s="29" customFormat="1" ht="12">
      <c r="A188" s="41"/>
      <c r="B188" s="41"/>
      <c r="C188" s="41"/>
      <c r="D188" s="28"/>
      <c r="E188" s="28"/>
      <c r="F188" s="42"/>
      <c r="G188" s="42"/>
      <c r="H188" s="28"/>
      <c r="I188" s="28"/>
      <c r="J188" s="28"/>
    </row>
    <row r="189" spans="1:10" s="29" customFormat="1" ht="12">
      <c r="A189" s="41"/>
      <c r="B189" s="41"/>
      <c r="C189" s="41"/>
      <c r="D189" s="28"/>
      <c r="E189" s="28"/>
      <c r="F189" s="42"/>
      <c r="G189" s="42"/>
      <c r="H189" s="28"/>
      <c r="I189" s="28"/>
      <c r="J189" s="28"/>
    </row>
    <row r="190" spans="1:10" s="29" customFormat="1" ht="12">
      <c r="A190" s="41"/>
      <c r="B190" s="41"/>
      <c r="C190" s="41"/>
      <c r="D190" s="28"/>
      <c r="E190" s="28"/>
      <c r="F190" s="42"/>
      <c r="G190" s="42"/>
      <c r="H190" s="28"/>
      <c r="I190" s="28"/>
      <c r="J190" s="28"/>
    </row>
    <row r="191" spans="1:10" s="29" customFormat="1" ht="12">
      <c r="A191" s="41"/>
      <c r="B191" s="41"/>
      <c r="C191" s="41"/>
      <c r="D191" s="28"/>
      <c r="E191" s="28"/>
      <c r="F191" s="42"/>
      <c r="G191" s="42"/>
      <c r="H191" s="28"/>
      <c r="I191" s="28"/>
      <c r="J191" s="28"/>
    </row>
    <row r="192" spans="1:10" s="29" customFormat="1" ht="12">
      <c r="A192" s="41"/>
      <c r="B192" s="41"/>
      <c r="C192" s="41"/>
      <c r="D192" s="28"/>
      <c r="E192" s="28"/>
      <c r="F192" s="42"/>
      <c r="G192" s="42"/>
      <c r="H192" s="28"/>
      <c r="I192" s="28"/>
      <c r="J192" s="28"/>
    </row>
    <row r="193" spans="1:10" s="29" customFormat="1" ht="12">
      <c r="A193" s="41"/>
      <c r="B193" s="41"/>
      <c r="C193" s="41"/>
      <c r="D193" s="28"/>
      <c r="E193" s="28"/>
      <c r="F193" s="42"/>
      <c r="G193" s="42"/>
      <c r="H193" s="28"/>
      <c r="I193" s="28"/>
      <c r="J193" s="28"/>
    </row>
    <row r="194" spans="1:10" s="29" customFormat="1" ht="12">
      <c r="A194" s="41"/>
      <c r="B194" s="41"/>
      <c r="C194" s="41"/>
      <c r="D194" s="28"/>
      <c r="E194" s="28"/>
      <c r="F194" s="42"/>
      <c r="G194" s="42"/>
      <c r="H194" s="28"/>
      <c r="I194" s="28"/>
      <c r="J194" s="28"/>
    </row>
    <row r="195" spans="1:10" s="29" customFormat="1" ht="12">
      <c r="A195" s="41"/>
      <c r="B195" s="41"/>
      <c r="C195" s="41"/>
      <c r="D195" s="28"/>
      <c r="E195" s="28"/>
      <c r="F195" s="42"/>
      <c r="G195" s="42"/>
      <c r="H195" s="28"/>
      <c r="I195" s="28"/>
      <c r="J195" s="28"/>
    </row>
    <row r="196" spans="1:10" s="29" customFormat="1" ht="12">
      <c r="A196" s="41"/>
      <c r="B196" s="41"/>
      <c r="C196" s="41"/>
      <c r="D196" s="28"/>
      <c r="E196" s="28"/>
      <c r="F196" s="42"/>
      <c r="G196" s="42"/>
      <c r="H196" s="28"/>
      <c r="I196" s="28"/>
      <c r="J196" s="28"/>
    </row>
    <row r="197" spans="1:10" s="29" customFormat="1" ht="12">
      <c r="A197" s="41"/>
      <c r="B197" s="41"/>
      <c r="C197" s="41"/>
      <c r="D197" s="28"/>
      <c r="E197" s="28"/>
      <c r="F197" s="42"/>
      <c r="G197" s="42"/>
      <c r="H197" s="28"/>
      <c r="I197" s="28"/>
      <c r="J197" s="28"/>
    </row>
    <row r="198" spans="1:10" s="29" customFormat="1" ht="12">
      <c r="A198" s="41"/>
      <c r="B198" s="41"/>
      <c r="C198" s="41"/>
      <c r="D198" s="28"/>
      <c r="E198" s="28"/>
      <c r="F198" s="42"/>
      <c r="G198" s="42"/>
      <c r="H198" s="28"/>
      <c r="I198" s="28"/>
      <c r="J198" s="28"/>
    </row>
    <row r="199" spans="1:10" s="29" customFormat="1" ht="12">
      <c r="A199" s="41"/>
      <c r="B199" s="41"/>
      <c r="C199" s="41"/>
      <c r="D199" s="28"/>
      <c r="E199" s="28"/>
      <c r="F199" s="42"/>
      <c r="G199" s="42"/>
      <c r="H199" s="28"/>
      <c r="I199" s="28"/>
      <c r="J199" s="28"/>
    </row>
    <row r="200" spans="1:10" s="29" customFormat="1" ht="12">
      <c r="A200" s="41"/>
      <c r="B200" s="41"/>
      <c r="C200" s="41"/>
      <c r="D200" s="28"/>
      <c r="E200" s="28"/>
      <c r="F200" s="42"/>
      <c r="G200" s="42"/>
      <c r="H200" s="28"/>
      <c r="I200" s="28"/>
      <c r="J200" s="28"/>
    </row>
    <row r="201" spans="1:10" s="29" customFormat="1" ht="12">
      <c r="A201" s="41"/>
      <c r="B201" s="41"/>
      <c r="C201" s="41"/>
      <c r="D201" s="28"/>
      <c r="E201" s="28"/>
      <c r="F201" s="42"/>
      <c r="G201" s="42"/>
      <c r="H201" s="28"/>
      <c r="I201" s="28"/>
      <c r="J201" s="28"/>
    </row>
    <row r="202" spans="1:10" s="29" customFormat="1" ht="12">
      <c r="A202" s="41"/>
      <c r="B202" s="41"/>
      <c r="C202" s="41"/>
      <c r="D202" s="28"/>
      <c r="E202" s="28"/>
      <c r="F202" s="42"/>
      <c r="G202" s="42"/>
      <c r="H202" s="28"/>
      <c r="I202" s="28"/>
      <c r="J202" s="28"/>
    </row>
    <row r="203" spans="1:10" s="29" customFormat="1" ht="12">
      <c r="A203" s="41"/>
      <c r="B203" s="41"/>
      <c r="C203" s="41"/>
      <c r="D203" s="28"/>
      <c r="E203" s="28"/>
      <c r="F203" s="42"/>
      <c r="G203" s="42"/>
      <c r="H203" s="28"/>
      <c r="I203" s="28"/>
      <c r="J203" s="28"/>
    </row>
    <row r="204" spans="1:10" s="29" customFormat="1" ht="12">
      <c r="A204" s="41"/>
      <c r="B204" s="41"/>
      <c r="C204" s="41"/>
      <c r="D204" s="28"/>
      <c r="E204" s="28"/>
      <c r="F204" s="42"/>
      <c r="G204" s="42"/>
      <c r="H204" s="28"/>
      <c r="I204" s="28"/>
      <c r="J204" s="28"/>
    </row>
    <row r="205" spans="1:10" s="29" customFormat="1" ht="12">
      <c r="A205" s="41"/>
      <c r="B205" s="41"/>
      <c r="C205" s="41"/>
      <c r="D205" s="28"/>
      <c r="E205" s="28"/>
      <c r="F205" s="42"/>
      <c r="G205" s="42"/>
      <c r="H205" s="28"/>
      <c r="I205" s="28"/>
      <c r="J205" s="28"/>
    </row>
    <row r="206" spans="1:10" s="29" customFormat="1" ht="12">
      <c r="A206" s="41"/>
      <c r="B206" s="41"/>
      <c r="C206" s="41"/>
      <c r="D206" s="28"/>
      <c r="E206" s="28"/>
      <c r="F206" s="42"/>
      <c r="G206" s="42"/>
      <c r="H206" s="28"/>
      <c r="I206" s="28"/>
      <c r="J206" s="28"/>
    </row>
    <row r="207" spans="1:7" s="29" customFormat="1" ht="12">
      <c r="A207" s="44"/>
      <c r="B207" s="44"/>
      <c r="C207" s="44"/>
      <c r="F207" s="45"/>
      <c r="G207" s="45"/>
    </row>
    <row r="208" spans="1:7" s="29" customFormat="1" ht="12">
      <c r="A208" s="44"/>
      <c r="B208" s="44"/>
      <c r="C208" s="44"/>
      <c r="F208" s="45"/>
      <c r="G208" s="45"/>
    </row>
    <row r="209" spans="1:7" s="29" customFormat="1" ht="12">
      <c r="A209" s="44"/>
      <c r="B209" s="44"/>
      <c r="C209" s="44"/>
      <c r="F209" s="45"/>
      <c r="G209" s="45"/>
    </row>
    <row r="210" spans="1:7" s="29" customFormat="1" ht="12">
      <c r="A210" s="44"/>
      <c r="B210" s="44"/>
      <c r="C210" s="44"/>
      <c r="F210" s="45"/>
      <c r="G210" s="45"/>
    </row>
    <row r="211" spans="1:7" s="29" customFormat="1" ht="12">
      <c r="A211" s="44"/>
      <c r="B211" s="44"/>
      <c r="C211" s="44"/>
      <c r="F211" s="45"/>
      <c r="G211" s="45"/>
    </row>
    <row r="212" spans="1:7" s="29" customFormat="1" ht="12">
      <c r="A212" s="44"/>
      <c r="B212" s="44"/>
      <c r="C212" s="44"/>
      <c r="F212" s="45"/>
      <c r="G212" s="45"/>
    </row>
    <row r="213" spans="1:7" s="29" customFormat="1" ht="12">
      <c r="A213" s="44"/>
      <c r="B213" s="44"/>
      <c r="C213" s="44"/>
      <c r="F213" s="45"/>
      <c r="G213" s="45"/>
    </row>
    <row r="214" spans="1:7" s="29" customFormat="1" ht="12">
      <c r="A214" s="44"/>
      <c r="B214" s="44"/>
      <c r="C214" s="44"/>
      <c r="F214" s="45"/>
      <c r="G214" s="45"/>
    </row>
    <row r="215" spans="1:7" s="29" customFormat="1" ht="12">
      <c r="A215" s="44"/>
      <c r="B215" s="44"/>
      <c r="C215" s="44"/>
      <c r="F215" s="45"/>
      <c r="G215" s="45"/>
    </row>
    <row r="216" spans="1:7" s="29" customFormat="1" ht="12">
      <c r="A216" s="44"/>
      <c r="B216" s="44"/>
      <c r="C216" s="44"/>
      <c r="F216" s="45"/>
      <c r="G216" s="45"/>
    </row>
    <row r="217" spans="1:7" s="29" customFormat="1" ht="12">
      <c r="A217" s="44"/>
      <c r="B217" s="44"/>
      <c r="C217" s="44"/>
      <c r="F217" s="45"/>
      <c r="G217" s="45"/>
    </row>
    <row r="218" spans="1:7" s="29" customFormat="1" ht="12">
      <c r="A218" s="44"/>
      <c r="B218" s="44"/>
      <c r="C218" s="44"/>
      <c r="F218" s="45"/>
      <c r="G218" s="45"/>
    </row>
    <row r="219" spans="1:7" s="29" customFormat="1" ht="12">
      <c r="A219" s="44"/>
      <c r="B219" s="44"/>
      <c r="C219" s="44"/>
      <c r="F219" s="45"/>
      <c r="G219" s="45"/>
    </row>
    <row r="220" spans="1:7" s="29" customFormat="1" ht="12">
      <c r="A220" s="44"/>
      <c r="B220" s="44"/>
      <c r="C220" s="44"/>
      <c r="F220" s="45"/>
      <c r="G220" s="45"/>
    </row>
    <row r="221" spans="1:7" s="29" customFormat="1" ht="12">
      <c r="A221" s="44"/>
      <c r="B221" s="44"/>
      <c r="C221" s="44"/>
      <c r="F221" s="45"/>
      <c r="G221" s="45"/>
    </row>
    <row r="222" spans="1:7" s="29" customFormat="1" ht="12">
      <c r="A222" s="44"/>
      <c r="B222" s="44"/>
      <c r="C222" s="44"/>
      <c r="F222" s="45"/>
      <c r="G222" s="45"/>
    </row>
    <row r="223" spans="1:7" s="29" customFormat="1" ht="12">
      <c r="A223" s="44"/>
      <c r="B223" s="44"/>
      <c r="C223" s="44"/>
      <c r="F223" s="45"/>
      <c r="G223" s="45"/>
    </row>
    <row r="224" spans="1:7" s="29" customFormat="1" ht="12">
      <c r="A224" s="44"/>
      <c r="B224" s="44"/>
      <c r="C224" s="44"/>
      <c r="F224" s="45"/>
      <c r="G224" s="45"/>
    </row>
    <row r="225" spans="1:7" s="29" customFormat="1" ht="12">
      <c r="A225" s="44"/>
      <c r="B225" s="44"/>
      <c r="C225" s="44"/>
      <c r="F225" s="45"/>
      <c r="G225" s="45"/>
    </row>
    <row r="226" spans="1:7" s="29" customFormat="1" ht="12">
      <c r="A226" s="44"/>
      <c r="B226" s="44"/>
      <c r="C226" s="44"/>
      <c r="F226" s="45"/>
      <c r="G226" s="45"/>
    </row>
    <row r="227" spans="1:7" s="29" customFormat="1" ht="12">
      <c r="A227" s="44"/>
      <c r="B227" s="44"/>
      <c r="C227" s="44"/>
      <c r="F227" s="45"/>
      <c r="G227" s="45"/>
    </row>
  </sheetData>
  <sheetProtection selectLockedCells="1" selectUnlockedCells="1"/>
  <printOptions/>
  <pageMargins left="0.7479166666666667" right="0.7479166666666667" top="0.9840277777777777" bottom="0.9854166666666666" header="0.5118055555555555" footer="0.5118055555555555"/>
  <pageSetup firstPageNumber="4" useFirstPageNumber="1" horizontalDpi="300" verticalDpi="3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21" sqref="E21"/>
    </sheetView>
  </sheetViews>
  <sheetFormatPr defaultColWidth="9.00390625" defaultRowHeight="12.75"/>
  <cols>
    <col min="3" max="3" width="29.125" style="0" customWidth="1"/>
  </cols>
  <sheetData>
    <row r="1" ht="12.75">
      <c r="I1" t="s">
        <v>416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417</v>
      </c>
    </row>
    <row r="7" ht="15">
      <c r="A7" s="125" t="s">
        <v>418</v>
      </c>
    </row>
    <row r="8" ht="12.75">
      <c r="K8" s="127" t="s">
        <v>5</v>
      </c>
    </row>
    <row r="9" spans="1:11" ht="12.75">
      <c r="A9" s="212"/>
      <c r="B9" s="234"/>
      <c r="C9" s="242" t="s">
        <v>419</v>
      </c>
      <c r="D9" s="24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72">
      <c r="A11" s="216" t="s">
        <v>6</v>
      </c>
      <c r="B11" s="216" t="s">
        <v>136</v>
      </c>
      <c r="C11" s="217" t="s">
        <v>137</v>
      </c>
      <c r="D11" s="217" t="s">
        <v>420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129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1" s="248" customFormat="1" ht="33" customHeight="1">
      <c r="A14" s="237">
        <v>754</v>
      </c>
      <c r="B14" s="237"/>
      <c r="C14" s="245" t="s">
        <v>421</v>
      </c>
      <c r="D14" s="238">
        <f>SUM(D15)</f>
        <v>250000</v>
      </c>
      <c r="E14" s="246"/>
      <c r="F14" s="247"/>
      <c r="G14" s="247"/>
      <c r="H14" s="247"/>
      <c r="I14" s="247"/>
      <c r="J14" s="246"/>
      <c r="K14" s="246"/>
    </row>
    <row r="15" spans="1:11" ht="31.5" customHeight="1">
      <c r="A15" s="222"/>
      <c r="B15" s="222">
        <v>75416</v>
      </c>
      <c r="C15" s="31" t="s">
        <v>53</v>
      </c>
      <c r="D15" s="241">
        <v>250000</v>
      </c>
      <c r="E15" s="223"/>
      <c r="F15" s="231"/>
      <c r="G15" s="231"/>
      <c r="H15" s="231"/>
      <c r="I15" s="231"/>
      <c r="J15" s="223"/>
      <c r="K15" s="223"/>
    </row>
    <row r="16" spans="1:11" ht="22.5" customHeight="1">
      <c r="A16" s="237">
        <v>600</v>
      </c>
      <c r="B16" s="237"/>
      <c r="C16" s="26" t="s">
        <v>158</v>
      </c>
      <c r="D16" s="26"/>
      <c r="E16" s="239">
        <f aca="true" t="shared" si="0" ref="E16:K17">SUM(E17)</f>
        <v>250000</v>
      </c>
      <c r="F16" s="239">
        <f t="shared" si="0"/>
        <v>250000</v>
      </c>
      <c r="G16" s="239">
        <f t="shared" si="0"/>
        <v>0</v>
      </c>
      <c r="H16" s="239">
        <f t="shared" si="0"/>
        <v>0</v>
      </c>
      <c r="I16" s="239">
        <f t="shared" si="0"/>
        <v>250000</v>
      </c>
      <c r="J16" s="239">
        <f t="shared" si="0"/>
        <v>0</v>
      </c>
      <c r="K16" s="239">
        <f t="shared" si="0"/>
        <v>0</v>
      </c>
    </row>
    <row r="17" spans="1:11" ht="24" customHeight="1">
      <c r="A17" s="222"/>
      <c r="B17" s="222">
        <v>60016</v>
      </c>
      <c r="C17" s="31" t="s">
        <v>21</v>
      </c>
      <c r="D17" s="31"/>
      <c r="E17" s="223">
        <f t="shared" si="0"/>
        <v>250000</v>
      </c>
      <c r="F17" s="223">
        <f t="shared" si="0"/>
        <v>250000</v>
      </c>
      <c r="G17" s="223">
        <f t="shared" si="0"/>
        <v>0</v>
      </c>
      <c r="H17" s="223">
        <f t="shared" si="0"/>
        <v>0</v>
      </c>
      <c r="I17" s="223">
        <f t="shared" si="0"/>
        <v>250000</v>
      </c>
      <c r="J17" s="223">
        <f t="shared" si="0"/>
        <v>0</v>
      </c>
      <c r="K17" s="223">
        <f t="shared" si="0"/>
        <v>0</v>
      </c>
    </row>
    <row r="18" spans="1:11" ht="33.75" customHeight="1">
      <c r="A18" s="222"/>
      <c r="B18" s="222"/>
      <c r="C18" s="31" t="s">
        <v>422</v>
      </c>
      <c r="D18" s="31"/>
      <c r="E18" s="223">
        <f>SUM(F18)</f>
        <v>250000</v>
      </c>
      <c r="F18" s="231">
        <f>SUM(I18:J18)</f>
        <v>250000</v>
      </c>
      <c r="G18" s="231"/>
      <c r="H18" s="231"/>
      <c r="I18" s="231">
        <v>250000</v>
      </c>
      <c r="J18" s="223"/>
      <c r="K18" s="223"/>
    </row>
    <row r="19" spans="1:11" ht="35.25" customHeight="1">
      <c r="A19" s="224"/>
      <c r="B19" s="225" t="s">
        <v>12</v>
      </c>
      <c r="C19" s="226"/>
      <c r="D19" s="226">
        <f>SUM(D14)</f>
        <v>250000</v>
      </c>
      <c r="E19" s="226">
        <f aca="true" t="shared" si="1" ref="E19:K19">SUM(E16)</f>
        <v>250000</v>
      </c>
      <c r="F19" s="226">
        <f t="shared" si="1"/>
        <v>250000</v>
      </c>
      <c r="G19" s="226">
        <f t="shared" si="1"/>
        <v>0</v>
      </c>
      <c r="H19" s="226">
        <f t="shared" si="1"/>
        <v>0</v>
      </c>
      <c r="I19" s="226">
        <f t="shared" si="1"/>
        <v>250000</v>
      </c>
      <c r="J19" s="226">
        <f t="shared" si="1"/>
        <v>0</v>
      </c>
      <c r="K19" s="226">
        <f t="shared" si="1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9" useFirstPageNumber="1" horizontalDpi="300" verticalDpi="3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K24" sqref="K23:K24"/>
    </sheetView>
  </sheetViews>
  <sheetFormatPr defaultColWidth="9.00390625" defaultRowHeight="12.75"/>
  <cols>
    <col min="1" max="1" width="7.50390625" style="0" customWidth="1"/>
    <col min="3" max="3" width="32.375" style="0" customWidth="1"/>
    <col min="4" max="4" width="12.875" style="0" customWidth="1"/>
    <col min="7" max="7" width="12.00390625" style="0" customWidth="1"/>
    <col min="8" max="8" width="8.50390625" style="0" customWidth="1"/>
    <col min="9" max="10" width="9.625" style="0" customWidth="1"/>
    <col min="11" max="11" width="8.375" style="0" customWidth="1"/>
  </cols>
  <sheetData>
    <row r="1" ht="12.75">
      <c r="I1" t="s">
        <v>423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424</v>
      </c>
    </row>
    <row r="7" ht="15">
      <c r="A7" s="125" t="s">
        <v>425</v>
      </c>
    </row>
    <row r="8" ht="12.75">
      <c r="K8" s="127" t="s">
        <v>5</v>
      </c>
    </row>
    <row r="9" spans="1:11" ht="12.75">
      <c r="A9" s="212"/>
      <c r="B9" s="234"/>
      <c r="C9" s="234" t="s">
        <v>410</v>
      </c>
      <c r="D9" s="21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41.25">
      <c r="A11" s="216" t="s">
        <v>6</v>
      </c>
      <c r="B11" s="216" t="s">
        <v>136</v>
      </c>
      <c r="C11" s="217" t="s">
        <v>137</v>
      </c>
      <c r="D11" s="217" t="s">
        <v>426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216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2" ht="63" customHeight="1">
      <c r="A14" s="369">
        <v>756</v>
      </c>
      <c r="B14" s="369"/>
      <c r="C14" s="26" t="s">
        <v>56</v>
      </c>
      <c r="D14" s="238">
        <f>SUM(D15)</f>
        <v>195000</v>
      </c>
      <c r="E14" s="246"/>
      <c r="F14" s="247"/>
      <c r="G14" s="247"/>
      <c r="H14" s="247"/>
      <c r="I14" s="247"/>
      <c r="J14" s="246"/>
      <c r="K14" s="246"/>
      <c r="L14" s="248"/>
    </row>
    <row r="15" spans="1:11" ht="37.5" customHeight="1">
      <c r="A15" s="137"/>
      <c r="B15" s="137">
        <v>75618</v>
      </c>
      <c r="C15" s="31" t="s">
        <v>78</v>
      </c>
      <c r="D15" s="241">
        <v>195000</v>
      </c>
      <c r="E15" s="223"/>
      <c r="F15" s="231"/>
      <c r="G15" s="231"/>
      <c r="H15" s="231"/>
      <c r="I15" s="231"/>
      <c r="J15" s="223"/>
      <c r="K15" s="223"/>
    </row>
    <row r="16" spans="1:11" ht="25.5" customHeight="1">
      <c r="A16" s="369">
        <v>600</v>
      </c>
      <c r="B16" s="369"/>
      <c r="C16" s="26" t="s">
        <v>158</v>
      </c>
      <c r="D16" s="26"/>
      <c r="E16" s="239">
        <f aca="true" t="shared" si="0" ref="E16:J16">SUM(E17)</f>
        <v>195000</v>
      </c>
      <c r="F16" s="239">
        <f t="shared" si="0"/>
        <v>176000</v>
      </c>
      <c r="G16" s="239">
        <f t="shared" si="0"/>
        <v>0</v>
      </c>
      <c r="H16" s="239">
        <f t="shared" si="0"/>
        <v>0</v>
      </c>
      <c r="I16" s="239">
        <f t="shared" si="0"/>
        <v>50000</v>
      </c>
      <c r="J16" s="239">
        <f t="shared" si="0"/>
        <v>0</v>
      </c>
      <c r="K16" s="239">
        <f>SUM(K17)</f>
        <v>19000</v>
      </c>
    </row>
    <row r="17" spans="1:11" ht="27.75" customHeight="1">
      <c r="A17" s="137"/>
      <c r="B17" s="137">
        <v>60004</v>
      </c>
      <c r="C17" s="31" t="s">
        <v>17</v>
      </c>
      <c r="D17" s="31"/>
      <c r="E17" s="223">
        <f>SUM(E18:E20)</f>
        <v>195000</v>
      </c>
      <c r="F17" s="223">
        <f>SUM(F18:F20)</f>
        <v>176000</v>
      </c>
      <c r="G17" s="223">
        <f>SUM(G18)</f>
        <v>0</v>
      </c>
      <c r="H17" s="223">
        <f>SUM(H18)</f>
        <v>0</v>
      </c>
      <c r="I17" s="223">
        <f>SUM(I18)</f>
        <v>50000</v>
      </c>
      <c r="J17" s="223">
        <f>SUM(J18)</f>
        <v>0</v>
      </c>
      <c r="K17" s="223">
        <f>SUM(K20)</f>
        <v>19000</v>
      </c>
    </row>
    <row r="18" spans="1:11" ht="30.75" customHeight="1">
      <c r="A18" s="222"/>
      <c r="B18" s="137"/>
      <c r="C18" s="31" t="s">
        <v>427</v>
      </c>
      <c r="D18" s="31"/>
      <c r="E18" s="223">
        <f>SUM(F18)</f>
        <v>50000</v>
      </c>
      <c r="F18" s="231">
        <f>SUM(I18)</f>
        <v>50000</v>
      </c>
      <c r="G18" s="231"/>
      <c r="H18" s="231"/>
      <c r="I18" s="231">
        <v>50000</v>
      </c>
      <c r="J18" s="223"/>
      <c r="K18" s="223"/>
    </row>
    <row r="19" spans="1:11" ht="33.75" customHeight="1">
      <c r="A19" s="249"/>
      <c r="B19" s="222"/>
      <c r="C19" s="31" t="s">
        <v>428</v>
      </c>
      <c r="D19" s="31"/>
      <c r="E19" s="223">
        <f>SUM(F19)</f>
        <v>126000</v>
      </c>
      <c r="F19" s="231">
        <f>SUM(I19)</f>
        <v>126000</v>
      </c>
      <c r="G19" s="231"/>
      <c r="H19" s="231"/>
      <c r="I19" s="231">
        <v>126000</v>
      </c>
      <c r="J19" s="223"/>
      <c r="K19" s="223"/>
    </row>
    <row r="20" spans="1:11" ht="26.25" customHeight="1">
      <c r="A20" s="249"/>
      <c r="B20" s="222"/>
      <c r="C20" s="31" t="s">
        <v>429</v>
      </c>
      <c r="D20" s="31"/>
      <c r="E20" s="223">
        <f>SUM(K20)</f>
        <v>19000</v>
      </c>
      <c r="F20" s="231">
        <f>SUM(I20)</f>
        <v>0</v>
      </c>
      <c r="G20" s="231"/>
      <c r="H20" s="231"/>
      <c r="I20" s="231"/>
      <c r="J20" s="223"/>
      <c r="K20" s="223">
        <v>19000</v>
      </c>
    </row>
    <row r="21" spans="1:11" ht="25.5" customHeight="1">
      <c r="A21" s="224"/>
      <c r="B21" s="225" t="s">
        <v>12</v>
      </c>
      <c r="C21" s="226"/>
      <c r="D21" s="226">
        <f>SUM(D14)</f>
        <v>195000</v>
      </c>
      <c r="E21" s="226">
        <f aca="true" t="shared" si="1" ref="E21:K21">SUM(E16)</f>
        <v>195000</v>
      </c>
      <c r="F21" s="226">
        <f t="shared" si="1"/>
        <v>176000</v>
      </c>
      <c r="G21" s="226">
        <f t="shared" si="1"/>
        <v>0</v>
      </c>
      <c r="H21" s="226">
        <f t="shared" si="1"/>
        <v>0</v>
      </c>
      <c r="I21" s="226">
        <f t="shared" si="1"/>
        <v>50000</v>
      </c>
      <c r="J21" s="226">
        <f t="shared" si="1"/>
        <v>0</v>
      </c>
      <c r="K21" s="226">
        <f t="shared" si="1"/>
        <v>19000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0" useFirstPageNumber="1" horizontalDpi="300" verticalDpi="3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2.75"/>
  <cols>
    <col min="1" max="1" width="5.50390625" style="250" customWidth="1"/>
    <col min="2" max="2" width="6.50390625" style="250" customWidth="1"/>
    <col min="3" max="3" width="25.50390625" style="250" customWidth="1"/>
    <col min="4" max="4" width="9.125" style="250" customWidth="1"/>
    <col min="5" max="5" width="10.125" style="250" customWidth="1"/>
    <col min="6" max="6" width="8.50390625" style="250" customWidth="1"/>
    <col min="7" max="7" width="9.50390625" style="250" customWidth="1"/>
    <col min="8" max="8" width="8.625" style="250" customWidth="1"/>
    <col min="9" max="9" width="8.375" style="250" customWidth="1"/>
    <col min="10" max="10" width="8.125" style="250" customWidth="1"/>
    <col min="11" max="11" width="10.50390625" style="250" customWidth="1"/>
    <col min="12" max="12" width="9.125" style="250" customWidth="1"/>
    <col min="13" max="13" width="10.875" style="250" customWidth="1"/>
    <col min="14" max="16384" width="9.125" style="250" customWidth="1"/>
  </cols>
  <sheetData>
    <row r="1" ht="12.75">
      <c r="K1" s="250" t="s">
        <v>430</v>
      </c>
    </row>
    <row r="2" ht="12.75">
      <c r="K2" s="251" t="s">
        <v>404</v>
      </c>
    </row>
    <row r="3" ht="12.75">
      <c r="K3" s="251" t="s">
        <v>405</v>
      </c>
    </row>
    <row r="4" spans="11:12" ht="12.75">
      <c r="K4" s="250" t="s">
        <v>406</v>
      </c>
      <c r="L4" s="251"/>
    </row>
    <row r="6" ht="15">
      <c r="C6" s="252" t="s">
        <v>431</v>
      </c>
    </row>
    <row r="7" ht="15">
      <c r="C7" s="252" t="s">
        <v>425</v>
      </c>
    </row>
    <row r="8" ht="12.75">
      <c r="M8" s="250" t="s">
        <v>5</v>
      </c>
    </row>
    <row r="9" spans="1:13" ht="12.75">
      <c r="A9" s="253"/>
      <c r="B9" s="254"/>
      <c r="C9" s="254" t="s">
        <v>410</v>
      </c>
      <c r="D9" s="255"/>
      <c r="E9" s="255"/>
      <c r="F9" s="255"/>
      <c r="G9" s="253" t="s">
        <v>411</v>
      </c>
      <c r="H9" s="254"/>
      <c r="I9" s="254"/>
      <c r="J9" s="254"/>
      <c r="K9" s="254"/>
      <c r="L9" s="254"/>
      <c r="M9" s="256"/>
    </row>
    <row r="10" spans="1:13" s="263" customFormat="1" ht="11.25" customHeight="1">
      <c r="A10" s="257"/>
      <c r="B10" s="258"/>
      <c r="C10" s="258"/>
      <c r="D10" s="257"/>
      <c r="E10" s="259" t="s">
        <v>140</v>
      </c>
      <c r="F10" s="257"/>
      <c r="G10" s="260"/>
      <c r="H10" s="259"/>
      <c r="I10" s="261"/>
      <c r="J10" s="261"/>
      <c r="K10" s="261" t="s">
        <v>140</v>
      </c>
      <c r="L10" s="261"/>
      <c r="M10" s="262"/>
    </row>
    <row r="11" spans="1:13" s="263" customFormat="1" ht="55.5" customHeight="1">
      <c r="A11" s="264" t="s">
        <v>6</v>
      </c>
      <c r="B11" s="264" t="s">
        <v>136</v>
      </c>
      <c r="C11" s="265" t="s">
        <v>137</v>
      </c>
      <c r="D11" s="265" t="s">
        <v>432</v>
      </c>
      <c r="E11" s="265" t="s">
        <v>433</v>
      </c>
      <c r="F11" s="265" t="s">
        <v>434</v>
      </c>
      <c r="G11" s="260" t="s">
        <v>371</v>
      </c>
      <c r="H11" s="265" t="s">
        <v>372</v>
      </c>
      <c r="I11" s="266"/>
      <c r="J11" s="266"/>
      <c r="K11" s="266" t="s">
        <v>11</v>
      </c>
      <c r="L11" s="267"/>
      <c r="M11" s="268" t="s">
        <v>402</v>
      </c>
    </row>
    <row r="12" spans="1:13" s="263" customFormat="1" ht="40.5">
      <c r="A12" s="264"/>
      <c r="B12" s="264"/>
      <c r="C12" s="264"/>
      <c r="D12" s="264"/>
      <c r="E12" s="264"/>
      <c r="F12" s="264"/>
      <c r="G12" s="264"/>
      <c r="H12" s="265"/>
      <c r="I12" s="269" t="s">
        <v>374</v>
      </c>
      <c r="J12" s="269" t="s">
        <v>413</v>
      </c>
      <c r="K12" s="269" t="s">
        <v>375</v>
      </c>
      <c r="L12" s="269" t="s">
        <v>376</v>
      </c>
      <c r="M12" s="270"/>
    </row>
    <row r="13" spans="1:13" ht="12.75">
      <c r="A13" s="271">
        <v>1</v>
      </c>
      <c r="B13" s="271">
        <v>2</v>
      </c>
      <c r="C13" s="271">
        <v>3</v>
      </c>
      <c r="D13" s="271"/>
      <c r="E13" s="271"/>
      <c r="F13" s="271"/>
      <c r="G13" s="271">
        <v>4</v>
      </c>
      <c r="H13" s="271">
        <v>5</v>
      </c>
      <c r="I13" s="271">
        <v>6</v>
      </c>
      <c r="J13" s="271"/>
      <c r="K13" s="271">
        <v>7</v>
      </c>
      <c r="L13" s="271">
        <v>8</v>
      </c>
      <c r="M13" s="271">
        <v>9</v>
      </c>
    </row>
    <row r="14" spans="1:13" ht="43.5" customHeight="1">
      <c r="A14" s="272">
        <v>900</v>
      </c>
      <c r="B14" s="272"/>
      <c r="C14" s="273" t="s">
        <v>122</v>
      </c>
      <c r="D14" s="274">
        <f>SUM(D15)</f>
        <v>181000</v>
      </c>
      <c r="E14" s="274">
        <f>SUM(E15)</f>
        <v>1000</v>
      </c>
      <c r="F14" s="274">
        <f>SUM(F15)</f>
        <v>180000</v>
      </c>
      <c r="G14" s="274"/>
      <c r="H14" s="275"/>
      <c r="I14" s="275"/>
      <c r="J14" s="275"/>
      <c r="K14" s="275"/>
      <c r="L14" s="274"/>
      <c r="M14" s="274"/>
    </row>
    <row r="15" spans="1:13" ht="57.75" customHeight="1">
      <c r="A15" s="276"/>
      <c r="B15" s="276">
        <v>90019</v>
      </c>
      <c r="C15" s="277" t="s">
        <v>123</v>
      </c>
      <c r="D15" s="278">
        <f>SUM(E15:F15)</f>
        <v>181000</v>
      </c>
      <c r="E15" s="278">
        <v>1000</v>
      </c>
      <c r="F15" s="278">
        <v>180000</v>
      </c>
      <c r="G15" s="278"/>
      <c r="H15" s="279"/>
      <c r="I15" s="279"/>
      <c r="J15" s="279"/>
      <c r="K15" s="279"/>
      <c r="L15" s="278"/>
      <c r="M15" s="278"/>
    </row>
    <row r="16" spans="1:13" ht="25.5" customHeight="1">
      <c r="A16" s="276"/>
      <c r="B16" s="276">
        <v>90095</v>
      </c>
      <c r="C16" s="277" t="s">
        <v>435</v>
      </c>
      <c r="D16" s="277"/>
      <c r="E16" s="277"/>
      <c r="F16" s="277"/>
      <c r="G16" s="278">
        <f>SUM(H16,M16)</f>
        <v>181000</v>
      </c>
      <c r="H16" s="278">
        <f>SUM(H17:H19)</f>
        <v>131000</v>
      </c>
      <c r="I16" s="278">
        <f>SUM(I17:I19)</f>
        <v>0</v>
      </c>
      <c r="J16" s="278">
        <f>SUM(J17:J19)</f>
        <v>0</v>
      </c>
      <c r="K16" s="278">
        <f>SUM(K17:K19)</f>
        <v>118500</v>
      </c>
      <c r="L16" s="278">
        <f>SUM(L17)</f>
        <v>12500</v>
      </c>
      <c r="M16" s="278">
        <f>SUM(M20)</f>
        <v>50000</v>
      </c>
    </row>
    <row r="17" spans="1:13" ht="66" customHeight="1">
      <c r="A17" s="276"/>
      <c r="B17" s="276"/>
      <c r="C17" s="277" t="s">
        <v>436</v>
      </c>
      <c r="D17" s="277"/>
      <c r="E17" s="277"/>
      <c r="F17" s="277"/>
      <c r="G17" s="278">
        <f>SUM(H17)</f>
        <v>12500</v>
      </c>
      <c r="H17" s="279">
        <f>SUM(L17)</f>
        <v>12500</v>
      </c>
      <c r="I17" s="279"/>
      <c r="J17" s="279"/>
      <c r="K17" s="279"/>
      <c r="L17" s="278">
        <v>12500</v>
      </c>
      <c r="M17" s="278"/>
    </row>
    <row r="18" spans="1:13" ht="61.5" customHeight="1">
      <c r="A18" s="280"/>
      <c r="B18" s="276"/>
      <c r="C18" s="277" t="s">
        <v>437</v>
      </c>
      <c r="D18" s="277"/>
      <c r="E18" s="277"/>
      <c r="F18" s="277"/>
      <c r="G18" s="278">
        <f>SUM(H18)</f>
        <v>5000</v>
      </c>
      <c r="H18" s="279">
        <f>SUM(K18)</f>
        <v>5000</v>
      </c>
      <c r="I18" s="279"/>
      <c r="J18" s="279"/>
      <c r="K18" s="279">
        <v>5000</v>
      </c>
      <c r="L18" s="278"/>
      <c r="M18" s="278"/>
    </row>
    <row r="19" spans="1:13" ht="144.75">
      <c r="A19" s="280"/>
      <c r="B19" s="276"/>
      <c r="C19" s="277" t="s">
        <v>438</v>
      </c>
      <c r="D19" s="277"/>
      <c r="E19" s="277"/>
      <c r="F19" s="277"/>
      <c r="G19" s="278">
        <f>SUM(H19)</f>
        <v>113500</v>
      </c>
      <c r="H19" s="279">
        <f>SUM(K19)</f>
        <v>113500</v>
      </c>
      <c r="I19" s="279"/>
      <c r="J19" s="279"/>
      <c r="K19" s="279">
        <v>113500</v>
      </c>
      <c r="L19" s="278"/>
      <c r="M19" s="278"/>
    </row>
    <row r="20" spans="1:13" ht="62.25" customHeight="1">
      <c r="A20" s="276"/>
      <c r="B20" s="276"/>
      <c r="C20" s="281" t="s">
        <v>439</v>
      </c>
      <c r="D20" s="277"/>
      <c r="E20" s="277"/>
      <c r="F20" s="277"/>
      <c r="G20" s="278">
        <f>SUM(M20)</f>
        <v>50000</v>
      </c>
      <c r="H20" s="279"/>
      <c r="I20" s="279"/>
      <c r="J20" s="279"/>
      <c r="K20" s="279"/>
      <c r="L20" s="278"/>
      <c r="M20" s="278">
        <v>50000</v>
      </c>
    </row>
    <row r="21" spans="1:13" ht="26.25" customHeight="1">
      <c r="A21" s="282"/>
      <c r="B21" s="283" t="s">
        <v>12</v>
      </c>
      <c r="C21" s="284"/>
      <c r="D21" s="284">
        <f>SUM(D14)</f>
        <v>181000</v>
      </c>
      <c r="E21" s="284">
        <f>SUM(E14)</f>
        <v>1000</v>
      </c>
      <c r="F21" s="284">
        <f>SUM(F14)</f>
        <v>180000</v>
      </c>
      <c r="G21" s="284">
        <f aca="true" t="shared" si="0" ref="G21:M21">SUM(G16)</f>
        <v>181000</v>
      </c>
      <c r="H21" s="284">
        <f t="shared" si="0"/>
        <v>131000</v>
      </c>
      <c r="I21" s="284">
        <f t="shared" si="0"/>
        <v>0</v>
      </c>
      <c r="J21" s="284">
        <f t="shared" si="0"/>
        <v>0</v>
      </c>
      <c r="K21" s="284">
        <f t="shared" si="0"/>
        <v>118500</v>
      </c>
      <c r="L21" s="284">
        <f t="shared" si="0"/>
        <v>12500</v>
      </c>
      <c r="M21" s="284">
        <f t="shared" si="0"/>
        <v>50000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2" useFirstPageNumber="1" horizontalDpi="300" verticalDpi="3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4" sqref="F24"/>
    </sheetView>
  </sheetViews>
  <sheetFormatPr defaultColWidth="9.00390625" defaultRowHeight="12.75"/>
  <cols>
    <col min="1" max="1" width="4.00390625" style="0" customWidth="1"/>
    <col min="2" max="2" width="27.50390625" style="0" customWidth="1"/>
    <col min="3" max="3" width="11.375" style="0" customWidth="1"/>
    <col min="4" max="4" width="10.625" style="0" customWidth="1"/>
    <col min="5" max="5" width="10.00390625" style="0" customWidth="1"/>
    <col min="6" max="6" width="13.00390625" style="0" customWidth="1"/>
    <col min="7" max="7" width="9.375" style="0" customWidth="1"/>
  </cols>
  <sheetData>
    <row r="1" ht="12.75">
      <c r="F1" t="s">
        <v>440</v>
      </c>
    </row>
    <row r="2" ht="12.75">
      <c r="E2" s="122" t="s">
        <v>441</v>
      </c>
    </row>
    <row r="3" ht="12.75">
      <c r="E3" s="123" t="s">
        <v>390</v>
      </c>
    </row>
    <row r="4" ht="12.75">
      <c r="E4" s="122" t="s">
        <v>442</v>
      </c>
    </row>
    <row r="7" ht="15">
      <c r="A7" s="125" t="s">
        <v>443</v>
      </c>
    </row>
    <row r="8" ht="15">
      <c r="A8" s="125"/>
    </row>
    <row r="9" ht="12.75">
      <c r="F9" s="127" t="s">
        <v>5</v>
      </c>
    </row>
    <row r="10" spans="1:7" s="127" customFormat="1" ht="9.75">
      <c r="A10" s="285" t="s">
        <v>217</v>
      </c>
      <c r="B10" s="286" t="s">
        <v>378</v>
      </c>
      <c r="C10" s="287"/>
      <c r="D10" s="229" t="s">
        <v>444</v>
      </c>
      <c r="E10" s="228"/>
      <c r="F10" s="287" t="s">
        <v>445</v>
      </c>
      <c r="G10" s="229"/>
    </row>
    <row r="11" spans="1:7" s="127" customFormat="1" ht="9.75">
      <c r="A11" s="288"/>
      <c r="B11" s="289"/>
      <c r="C11" s="290"/>
      <c r="D11" s="291" t="s">
        <v>11</v>
      </c>
      <c r="E11" s="286"/>
      <c r="F11" s="228" t="s">
        <v>11</v>
      </c>
      <c r="G11" s="229"/>
    </row>
    <row r="12" spans="1:7" s="127" customFormat="1" ht="20.25">
      <c r="A12" s="292"/>
      <c r="B12" s="291"/>
      <c r="C12" s="289" t="s">
        <v>379</v>
      </c>
      <c r="D12" s="293" t="s">
        <v>446</v>
      </c>
      <c r="E12" s="289" t="s">
        <v>379</v>
      </c>
      <c r="F12" s="294" t="s">
        <v>374</v>
      </c>
      <c r="G12" s="294" t="s">
        <v>447</v>
      </c>
    </row>
    <row r="13" spans="1:7" ht="11.25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</row>
    <row r="14" spans="1:7" ht="27.75" customHeight="1">
      <c r="A14" s="295" t="s">
        <v>448</v>
      </c>
      <c r="B14" s="296" t="s">
        <v>449</v>
      </c>
      <c r="C14" s="297">
        <f>SUM(C16:C16)</f>
        <v>16949763</v>
      </c>
      <c r="D14" s="297">
        <f>SUM(D16:D16)</f>
        <v>815000</v>
      </c>
      <c r="E14" s="297">
        <f>SUM(E16:E16)</f>
        <v>16955645</v>
      </c>
      <c r="F14" s="297">
        <f>SUM(F16:F16)</f>
        <v>2383557</v>
      </c>
      <c r="G14" s="297">
        <f>SUM(G16:G16)</f>
        <v>0</v>
      </c>
    </row>
    <row r="15" spans="1:7" ht="16.5" customHeight="1">
      <c r="A15" s="137"/>
      <c r="B15" s="298" t="s">
        <v>140</v>
      </c>
      <c r="C15" s="139"/>
      <c r="D15" s="139"/>
      <c r="E15" s="139"/>
      <c r="F15" s="139"/>
      <c r="G15" s="139"/>
    </row>
    <row r="16" spans="1:7" ht="40.5" customHeight="1">
      <c r="A16" s="299" t="s">
        <v>357</v>
      </c>
      <c r="B16" s="300" t="s">
        <v>450</v>
      </c>
      <c r="C16" s="301">
        <v>16949763</v>
      </c>
      <c r="D16" s="301">
        <v>815000</v>
      </c>
      <c r="E16" s="301">
        <v>16955645</v>
      </c>
      <c r="F16" s="301">
        <v>2383557</v>
      </c>
      <c r="G16" s="301">
        <v>0</v>
      </c>
    </row>
    <row r="17" spans="1:7" s="305" customFormat="1" ht="40.5" customHeight="1">
      <c r="A17" s="302"/>
      <c r="B17" s="303"/>
      <c r="C17" s="304"/>
      <c r="D17" s="304"/>
      <c r="E17" s="304"/>
      <c r="F17" s="304"/>
      <c r="G17" s="304"/>
    </row>
    <row r="18" spans="1:7" s="305" customFormat="1" ht="40.5" customHeight="1">
      <c r="A18" s="302"/>
      <c r="B18" s="303"/>
      <c r="C18" s="304"/>
      <c r="D18" s="304"/>
      <c r="E18" s="304"/>
      <c r="F18" s="304"/>
      <c r="G18" s="304"/>
    </row>
    <row r="19" spans="1:7" s="305" customFormat="1" ht="40.5" customHeight="1">
      <c r="A19" s="302"/>
      <c r="B19" s="303"/>
      <c r="C19" s="304"/>
      <c r="D19" s="304"/>
      <c r="E19" s="304"/>
      <c r="F19" s="304"/>
      <c r="G19" s="304"/>
    </row>
    <row r="20" spans="1:7" s="305" customFormat="1" ht="40.5" customHeight="1">
      <c r="A20" s="302"/>
      <c r="B20" s="303"/>
      <c r="C20" s="304"/>
      <c r="D20" s="304"/>
      <c r="E20" s="304"/>
      <c r="F20" s="304"/>
      <c r="G20" s="304"/>
    </row>
    <row r="21" spans="1:7" s="305" customFormat="1" ht="40.5" customHeight="1">
      <c r="A21" s="302"/>
      <c r="B21" s="303"/>
      <c r="C21" s="304"/>
      <c r="D21" s="304"/>
      <c r="E21" s="304"/>
      <c r="F21" s="304"/>
      <c r="G21" s="304"/>
    </row>
    <row r="22" spans="1:7" s="305" customFormat="1" ht="40.5" customHeight="1">
      <c r="A22" s="302"/>
      <c r="B22" s="303"/>
      <c r="C22" s="304"/>
      <c r="D22" s="304"/>
      <c r="E22" s="304"/>
      <c r="F22" s="304"/>
      <c r="G22" s="304"/>
    </row>
    <row r="23" spans="1:7" s="305" customFormat="1" ht="40.5" customHeight="1">
      <c r="A23" s="302"/>
      <c r="B23" s="303"/>
      <c r="C23" s="304"/>
      <c r="D23" s="304"/>
      <c r="E23" s="304"/>
      <c r="F23" s="304"/>
      <c r="G23" s="304"/>
    </row>
    <row r="24" spans="1:7" s="305" customFormat="1" ht="40.5" customHeight="1">
      <c r="A24" s="302"/>
      <c r="B24" s="303"/>
      <c r="C24" s="304"/>
      <c r="D24" s="304"/>
      <c r="E24" s="304"/>
      <c r="F24" s="304"/>
      <c r="G24" s="304"/>
    </row>
    <row r="25" spans="1:7" s="305" customFormat="1" ht="40.5" customHeight="1">
      <c r="A25" s="302"/>
      <c r="B25" s="303"/>
      <c r="C25" s="304"/>
      <c r="D25" s="304"/>
      <c r="E25" s="304"/>
      <c r="F25" s="304"/>
      <c r="G25" s="304"/>
    </row>
    <row r="26" spans="1:7" s="305" customFormat="1" ht="40.5" customHeight="1">
      <c r="A26" s="302"/>
      <c r="B26" s="303"/>
      <c r="C26" s="304"/>
      <c r="D26" s="304"/>
      <c r="E26" s="304"/>
      <c r="F26" s="304"/>
      <c r="G26" s="304"/>
    </row>
    <row r="27" spans="1:7" s="305" customFormat="1" ht="30" customHeight="1">
      <c r="A27" s="302"/>
      <c r="B27" s="303"/>
      <c r="C27" s="304"/>
      <c r="D27" s="304"/>
      <c r="E27" s="304"/>
      <c r="F27" s="304"/>
      <c r="G27" s="3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4" useFirstPageNumber="1" horizontalDpi="300" verticalDpi="3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9" sqref="D29"/>
    </sheetView>
  </sheetViews>
  <sheetFormatPr defaultColWidth="9.00390625" defaultRowHeight="12.75"/>
  <cols>
    <col min="1" max="1" width="4.50390625" style="0" customWidth="1"/>
    <col min="2" max="2" width="41.00390625" style="0" customWidth="1"/>
    <col min="3" max="3" width="18.625" style="0" customWidth="1"/>
    <col min="4" max="4" width="15.50390625" style="0" customWidth="1"/>
  </cols>
  <sheetData>
    <row r="1" ht="12.75">
      <c r="D1" t="s">
        <v>451</v>
      </c>
    </row>
    <row r="2" ht="12.75">
      <c r="C2" s="122" t="s">
        <v>441</v>
      </c>
    </row>
    <row r="3" ht="12.75">
      <c r="C3" s="123" t="s">
        <v>452</v>
      </c>
    </row>
    <row r="4" ht="12.75">
      <c r="C4" s="122" t="s">
        <v>453</v>
      </c>
    </row>
    <row r="5" ht="12.75">
      <c r="C5" s="122"/>
    </row>
    <row r="6" ht="15">
      <c r="A6" s="125" t="s">
        <v>454</v>
      </c>
    </row>
    <row r="7" ht="15">
      <c r="A7" s="125" t="s">
        <v>455</v>
      </c>
    </row>
    <row r="8" spans="2:4" ht="15">
      <c r="B8" s="125"/>
      <c r="D8" s="127" t="s">
        <v>5</v>
      </c>
    </row>
    <row r="9" spans="1:4" s="308" customFormat="1" ht="65.25" customHeight="1">
      <c r="A9" s="306" t="s">
        <v>456</v>
      </c>
      <c r="B9" s="306" t="s">
        <v>378</v>
      </c>
      <c r="C9" s="307" t="s">
        <v>457</v>
      </c>
      <c r="D9" s="307" t="s">
        <v>458</v>
      </c>
    </row>
    <row r="10" spans="1:4" s="197" customFormat="1" ht="9.75">
      <c r="A10" s="309">
        <v>1</v>
      </c>
      <c r="B10" s="309">
        <v>2</v>
      </c>
      <c r="C10" s="310">
        <v>3</v>
      </c>
      <c r="D10" s="310">
        <v>5</v>
      </c>
    </row>
    <row r="11" spans="1:4" ht="23.25" customHeight="1">
      <c r="A11" s="299" t="s">
        <v>357</v>
      </c>
      <c r="B11" s="138" t="s">
        <v>459</v>
      </c>
      <c r="C11" s="139">
        <v>16305</v>
      </c>
      <c r="D11" s="139">
        <v>16305</v>
      </c>
    </row>
    <row r="12" spans="1:4" ht="23.25" customHeight="1">
      <c r="A12" s="299" t="s">
        <v>460</v>
      </c>
      <c r="B12" s="138" t="s">
        <v>461</v>
      </c>
      <c r="C12" s="139">
        <v>64300</v>
      </c>
      <c r="D12" s="139">
        <v>64300</v>
      </c>
    </row>
    <row r="13" spans="1:4" ht="23.25" customHeight="1">
      <c r="A13" s="299" t="s">
        <v>462</v>
      </c>
      <c r="B13" s="138" t="s">
        <v>463</v>
      </c>
      <c r="C13" s="139">
        <v>19000</v>
      </c>
      <c r="D13" s="139">
        <v>19000</v>
      </c>
    </row>
    <row r="14" spans="1:4" ht="23.25" customHeight="1">
      <c r="A14" s="299" t="s">
        <v>464</v>
      </c>
      <c r="B14" s="138" t="s">
        <v>465</v>
      </c>
      <c r="C14" s="139">
        <v>40000</v>
      </c>
      <c r="D14" s="139">
        <v>40000</v>
      </c>
    </row>
    <row r="15" spans="1:4" ht="23.25" customHeight="1">
      <c r="A15" s="299" t="s">
        <v>466</v>
      </c>
      <c r="B15" s="138" t="s">
        <v>467</v>
      </c>
      <c r="C15" s="139">
        <v>22000</v>
      </c>
      <c r="D15" s="139">
        <v>22000</v>
      </c>
    </row>
    <row r="16" spans="1:4" ht="23.25" customHeight="1">
      <c r="A16" s="299" t="s">
        <v>468</v>
      </c>
      <c r="B16" s="138" t="s">
        <v>469</v>
      </c>
      <c r="C16" s="139">
        <v>21505</v>
      </c>
      <c r="D16" s="139">
        <v>21505</v>
      </c>
    </row>
    <row r="17" spans="1:4" ht="23.25" customHeight="1">
      <c r="A17" s="299" t="s">
        <v>470</v>
      </c>
      <c r="B17" s="138" t="s">
        <v>471</v>
      </c>
      <c r="C17" s="139">
        <v>112913</v>
      </c>
      <c r="D17" s="139">
        <v>112913</v>
      </c>
    </row>
    <row r="18" spans="1:4" ht="23.25" customHeight="1">
      <c r="A18" s="299" t="s">
        <v>472</v>
      </c>
      <c r="B18" s="138" t="s">
        <v>473</v>
      </c>
      <c r="C18" s="139">
        <v>144375</v>
      </c>
      <c r="D18" s="139">
        <v>144375</v>
      </c>
    </row>
    <row r="19" spans="1:4" ht="23.25" customHeight="1">
      <c r="A19" s="299" t="s">
        <v>474</v>
      </c>
      <c r="B19" s="138" t="s">
        <v>475</v>
      </c>
      <c r="C19" s="139">
        <v>115500</v>
      </c>
      <c r="D19" s="139">
        <v>115500</v>
      </c>
    </row>
    <row r="20" spans="1:4" ht="23.25" customHeight="1">
      <c r="A20" s="299" t="s">
        <v>476</v>
      </c>
      <c r="B20" s="138" t="s">
        <v>477</v>
      </c>
      <c r="C20" s="139">
        <v>140456</v>
      </c>
      <c r="D20" s="139">
        <v>140456</v>
      </c>
    </row>
    <row r="21" spans="1:4" ht="23.25" customHeight="1">
      <c r="A21" s="299" t="s">
        <v>478</v>
      </c>
      <c r="B21" s="138" t="s">
        <v>479</v>
      </c>
      <c r="C21" s="139">
        <v>124275</v>
      </c>
      <c r="D21" s="139">
        <v>124275</v>
      </c>
    </row>
    <row r="22" spans="1:4" ht="23.25" customHeight="1">
      <c r="A22" s="299" t="s">
        <v>480</v>
      </c>
      <c r="B22" s="138" t="s">
        <v>481</v>
      </c>
      <c r="C22" s="139">
        <v>159390</v>
      </c>
      <c r="D22" s="139">
        <v>159390</v>
      </c>
    </row>
    <row r="23" spans="1:4" ht="24.75" customHeight="1">
      <c r="A23" s="299" t="s">
        <v>482</v>
      </c>
      <c r="B23" s="146" t="s">
        <v>483</v>
      </c>
      <c r="C23" s="139">
        <v>102227</v>
      </c>
      <c r="D23" s="139">
        <v>102227</v>
      </c>
    </row>
    <row r="24" spans="1:4" ht="20.25" customHeight="1">
      <c r="A24" s="299" t="s">
        <v>484</v>
      </c>
      <c r="B24" s="138" t="s">
        <v>485</v>
      </c>
      <c r="C24" s="139">
        <v>35000</v>
      </c>
      <c r="D24" s="139">
        <v>35000</v>
      </c>
    </row>
    <row r="25" spans="1:4" ht="20.25" customHeight="1">
      <c r="A25" s="299" t="s">
        <v>486</v>
      </c>
      <c r="B25" s="138" t="s">
        <v>487</v>
      </c>
      <c r="C25" s="139">
        <v>46000</v>
      </c>
      <c r="D25" s="139">
        <v>46000</v>
      </c>
    </row>
    <row r="26" spans="1:4" ht="20.25" customHeight="1">
      <c r="A26" s="299" t="s">
        <v>488</v>
      </c>
      <c r="B26" s="138" t="s">
        <v>489</v>
      </c>
      <c r="C26" s="139">
        <v>16202</v>
      </c>
      <c r="D26" s="139">
        <v>16202</v>
      </c>
    </row>
    <row r="27" spans="1:4" ht="20.25" customHeight="1">
      <c r="A27" s="299" t="s">
        <v>490</v>
      </c>
      <c r="B27" s="138" t="s">
        <v>491</v>
      </c>
      <c r="C27" s="139">
        <v>18990</v>
      </c>
      <c r="D27" s="139">
        <v>18990</v>
      </c>
    </row>
    <row r="28" spans="1:4" ht="20.25" customHeight="1">
      <c r="A28" s="299" t="s">
        <v>492</v>
      </c>
      <c r="B28" s="138" t="s">
        <v>493</v>
      </c>
      <c r="C28" s="301">
        <v>91863</v>
      </c>
      <c r="D28" s="301">
        <v>91863</v>
      </c>
    </row>
    <row r="29" spans="1:4" s="178" customFormat="1" ht="29.25" customHeight="1">
      <c r="A29" s="311"/>
      <c r="B29" s="312" t="s">
        <v>494</v>
      </c>
      <c r="C29" s="313">
        <f>SUM(C11:C28)</f>
        <v>1290301</v>
      </c>
      <c r="D29" s="313">
        <f>SUM(D11:D28)</f>
        <v>1290301</v>
      </c>
    </row>
    <row r="30" spans="1:4" ht="12.75">
      <c r="A30" s="181"/>
      <c r="B30" s="122"/>
      <c r="C30" s="182"/>
      <c r="D30" s="182"/>
    </row>
    <row r="31" spans="1:4" ht="12.75">
      <c r="A31" s="181"/>
      <c r="B31" s="122"/>
      <c r="C31" s="182"/>
      <c r="D31" s="182"/>
    </row>
    <row r="32" spans="1:4" ht="12.75">
      <c r="A32" s="181"/>
      <c r="B32" s="122"/>
      <c r="C32" s="182"/>
      <c r="D32" s="1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5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E26" sqref="E26"/>
    </sheetView>
  </sheetViews>
  <sheetFormatPr defaultColWidth="9.00390625" defaultRowHeight="12.75"/>
  <cols>
    <col min="1" max="1" width="3.50390625" style="0" customWidth="1"/>
    <col min="2" max="2" width="7.875" style="0" customWidth="1"/>
    <col min="3" max="3" width="9.875" style="0" customWidth="1"/>
    <col min="4" max="4" width="45.875" style="0" customWidth="1"/>
    <col min="5" max="5" width="12.50390625" style="0" customWidth="1"/>
  </cols>
  <sheetData>
    <row r="1" ht="12.75">
      <c r="D1" t="s">
        <v>495</v>
      </c>
    </row>
    <row r="2" ht="12.75">
      <c r="D2" s="122" t="s">
        <v>496</v>
      </c>
    </row>
    <row r="3" ht="12.75">
      <c r="D3" s="123" t="s">
        <v>497</v>
      </c>
    </row>
    <row r="4" ht="12.75">
      <c r="D4" s="122" t="s">
        <v>498</v>
      </c>
    </row>
    <row r="6" spans="1:2" ht="15">
      <c r="A6" s="125" t="s">
        <v>499</v>
      </c>
      <c r="B6" s="178"/>
    </row>
    <row r="7" ht="12.75">
      <c r="E7" s="127" t="s">
        <v>5</v>
      </c>
    </row>
    <row r="8" spans="1:5" ht="30" customHeight="1">
      <c r="A8" s="314" t="s">
        <v>217</v>
      </c>
      <c r="B8" s="314" t="s">
        <v>6</v>
      </c>
      <c r="C8" s="314" t="s">
        <v>218</v>
      </c>
      <c r="D8" s="314" t="s">
        <v>500</v>
      </c>
      <c r="E8" s="315" t="s">
        <v>501</v>
      </c>
    </row>
    <row r="9" spans="1:5" s="317" customFormat="1" ht="18" customHeight="1">
      <c r="A9" s="316">
        <v>1</v>
      </c>
      <c r="B9" s="316">
        <v>2</v>
      </c>
      <c r="C9" s="316">
        <v>3</v>
      </c>
      <c r="D9" s="316">
        <v>4</v>
      </c>
      <c r="E9" s="316">
        <v>5</v>
      </c>
    </row>
    <row r="10" spans="1:5" s="122" customFormat="1" ht="31.5" customHeight="1">
      <c r="A10" s="318" t="s">
        <v>502</v>
      </c>
      <c r="B10" s="319"/>
      <c r="C10" s="320"/>
      <c r="D10" s="321"/>
      <c r="E10" s="322">
        <f>SUM(E11,E13,E20)</f>
        <v>5959899</v>
      </c>
    </row>
    <row r="11" spans="1:5" s="122" customFormat="1" ht="31.5" customHeight="1">
      <c r="A11" s="323"/>
      <c r="B11" s="324" t="s">
        <v>503</v>
      </c>
      <c r="C11" s="321"/>
      <c r="D11" s="325"/>
      <c r="E11" s="326">
        <f>SUM(E12)</f>
        <v>815000</v>
      </c>
    </row>
    <row r="12" spans="1:5" s="122" customFormat="1" ht="31.5" customHeight="1">
      <c r="A12" s="137">
        <v>1</v>
      </c>
      <c r="B12" s="137">
        <v>700</v>
      </c>
      <c r="C12" s="137">
        <v>70001</v>
      </c>
      <c r="D12" s="321" t="s">
        <v>450</v>
      </c>
      <c r="E12" s="327">
        <v>815000</v>
      </c>
    </row>
    <row r="13" spans="1:5" s="122" customFormat="1" ht="30" customHeight="1">
      <c r="A13" s="328"/>
      <c r="B13" s="324" t="s">
        <v>504</v>
      </c>
      <c r="C13" s="321"/>
      <c r="D13" s="319"/>
      <c r="E13" s="326">
        <f>SUM(E14:E19)</f>
        <v>5139899</v>
      </c>
    </row>
    <row r="14" spans="1:5" s="122" customFormat="1" ht="30" customHeight="1">
      <c r="A14" s="329">
        <v>1</v>
      </c>
      <c r="B14" s="330" t="s">
        <v>154</v>
      </c>
      <c r="C14" s="137" t="s">
        <v>156</v>
      </c>
      <c r="D14" s="331" t="s">
        <v>157</v>
      </c>
      <c r="E14" s="327">
        <v>1452</v>
      </c>
    </row>
    <row r="15" spans="1:5" ht="39.75" customHeight="1">
      <c r="A15" s="332">
        <v>2</v>
      </c>
      <c r="B15" s="332">
        <v>801</v>
      </c>
      <c r="C15" s="332">
        <v>80104</v>
      </c>
      <c r="D15" s="146" t="s">
        <v>505</v>
      </c>
      <c r="E15" s="333">
        <v>883125</v>
      </c>
    </row>
    <row r="16" spans="1:5" ht="32.25" customHeight="1">
      <c r="A16" s="332">
        <v>3</v>
      </c>
      <c r="B16" s="332">
        <v>921</v>
      </c>
      <c r="C16" s="332">
        <v>92114</v>
      </c>
      <c r="D16" s="138" t="s">
        <v>506</v>
      </c>
      <c r="E16" s="333">
        <v>1526932</v>
      </c>
    </row>
    <row r="17" spans="1:5" ht="32.25" customHeight="1">
      <c r="A17" s="332">
        <v>4</v>
      </c>
      <c r="B17" s="332">
        <v>921</v>
      </c>
      <c r="C17" s="332">
        <v>92116</v>
      </c>
      <c r="D17" s="138" t="s">
        <v>507</v>
      </c>
      <c r="E17" s="333">
        <v>2100105</v>
      </c>
    </row>
    <row r="18" spans="1:5" ht="32.25" customHeight="1">
      <c r="A18" s="332">
        <v>5</v>
      </c>
      <c r="B18" s="332">
        <v>921</v>
      </c>
      <c r="C18" s="332">
        <v>92118</v>
      </c>
      <c r="D18" s="138" t="s">
        <v>508</v>
      </c>
      <c r="E18" s="333">
        <v>583285</v>
      </c>
    </row>
    <row r="19" spans="1:6" ht="44.25" customHeight="1">
      <c r="A19" s="334">
        <v>6</v>
      </c>
      <c r="B19" s="334">
        <v>851</v>
      </c>
      <c r="C19" s="334">
        <v>85154</v>
      </c>
      <c r="D19" s="335" t="s">
        <v>509</v>
      </c>
      <c r="E19" s="336">
        <v>45000</v>
      </c>
      <c r="F19" s="122"/>
    </row>
    <row r="20" spans="1:10" ht="44.25" customHeight="1">
      <c r="A20" s="332"/>
      <c r="B20" s="324" t="s">
        <v>510</v>
      </c>
      <c r="C20" s="337"/>
      <c r="D20" s="338"/>
      <c r="E20" s="336">
        <f>SUM(E21:E21)</f>
        <v>5000</v>
      </c>
      <c r="F20" s="122"/>
      <c r="J20" s="339"/>
    </row>
    <row r="21" spans="1:10" ht="44.25" customHeight="1">
      <c r="A21" s="332">
        <v>1</v>
      </c>
      <c r="B21" s="332">
        <v>754</v>
      </c>
      <c r="C21" s="332">
        <v>75404</v>
      </c>
      <c r="D21" s="338" t="s">
        <v>172</v>
      </c>
      <c r="E21" s="336">
        <v>5000</v>
      </c>
      <c r="F21" s="122"/>
      <c r="J21" s="339"/>
    </row>
    <row r="22" spans="1:6" ht="41.25" customHeight="1">
      <c r="A22" s="318" t="s">
        <v>511</v>
      </c>
      <c r="B22" s="319"/>
      <c r="C22" s="319"/>
      <c r="D22" s="319"/>
      <c r="E22" s="322">
        <f>SUM(E23,E42)</f>
        <v>12171555</v>
      </c>
      <c r="F22" s="122"/>
    </row>
    <row r="23" spans="1:6" ht="35.25" customHeight="1">
      <c r="A23" s="340"/>
      <c r="B23" s="324" t="s">
        <v>504</v>
      </c>
      <c r="C23" s="319"/>
      <c r="D23" s="319"/>
      <c r="E23" s="326">
        <f>SUM(E24:E41)</f>
        <v>9188795</v>
      </c>
      <c r="F23" s="122"/>
    </row>
    <row r="24" spans="1:8" ht="41.25" customHeight="1">
      <c r="A24" s="341">
        <v>1</v>
      </c>
      <c r="B24" s="342">
        <v>801</v>
      </c>
      <c r="C24" s="342">
        <v>80101</v>
      </c>
      <c r="D24" s="343" t="s">
        <v>512</v>
      </c>
      <c r="E24" s="344">
        <v>493362</v>
      </c>
      <c r="F24" s="122"/>
      <c r="H24" s="345"/>
    </row>
    <row r="25" spans="1:6" ht="41.25" customHeight="1">
      <c r="A25" s="332">
        <v>2</v>
      </c>
      <c r="B25" s="342">
        <v>801</v>
      </c>
      <c r="C25" s="342">
        <v>80101</v>
      </c>
      <c r="D25" s="343" t="s">
        <v>513</v>
      </c>
      <c r="E25" s="346">
        <v>1164566</v>
      </c>
      <c r="F25" s="122"/>
    </row>
    <row r="26" spans="1:9" ht="41.25" customHeight="1">
      <c r="A26" s="332">
        <v>3</v>
      </c>
      <c r="B26" s="342">
        <v>801</v>
      </c>
      <c r="C26" s="342">
        <v>80101</v>
      </c>
      <c r="D26" s="343" t="s">
        <v>514</v>
      </c>
      <c r="E26" s="346">
        <v>688413</v>
      </c>
      <c r="F26" s="122"/>
      <c r="I26" s="339"/>
    </row>
    <row r="27" spans="1:9" ht="41.25" customHeight="1">
      <c r="A27" s="347">
        <v>4</v>
      </c>
      <c r="B27" s="348">
        <v>801</v>
      </c>
      <c r="C27" s="348">
        <v>80103</v>
      </c>
      <c r="D27" s="349" t="s">
        <v>512</v>
      </c>
      <c r="E27" s="350">
        <v>77809</v>
      </c>
      <c r="F27" s="122"/>
      <c r="I27" s="339"/>
    </row>
    <row r="28" spans="1:6" ht="41.25" customHeight="1">
      <c r="A28" s="347">
        <v>5</v>
      </c>
      <c r="B28" s="348">
        <v>801</v>
      </c>
      <c r="C28" s="348">
        <v>80103</v>
      </c>
      <c r="D28" s="343" t="s">
        <v>513</v>
      </c>
      <c r="E28" s="350">
        <v>99595</v>
      </c>
      <c r="F28" s="122"/>
    </row>
    <row r="29" spans="1:6" ht="41.25" customHeight="1">
      <c r="A29" s="332">
        <v>7</v>
      </c>
      <c r="B29" s="342">
        <v>801</v>
      </c>
      <c r="C29" s="342">
        <v>80104</v>
      </c>
      <c r="D29" s="343" t="s">
        <v>515</v>
      </c>
      <c r="E29" s="346">
        <v>529875</v>
      </c>
      <c r="F29" s="122"/>
    </row>
    <row r="30" spans="1:6" ht="41.25" customHeight="1">
      <c r="A30" s="332">
        <v>8</v>
      </c>
      <c r="B30" s="342">
        <v>801</v>
      </c>
      <c r="C30" s="342">
        <v>80104</v>
      </c>
      <c r="D30" s="343" t="s">
        <v>516</v>
      </c>
      <c r="E30" s="346">
        <v>741825</v>
      </c>
      <c r="F30" s="122"/>
    </row>
    <row r="31" spans="1:6" ht="41.25" customHeight="1">
      <c r="A31" s="347">
        <v>9</v>
      </c>
      <c r="B31" s="342">
        <v>801</v>
      </c>
      <c r="C31" s="342">
        <v>80104</v>
      </c>
      <c r="D31" s="343" t="s">
        <v>517</v>
      </c>
      <c r="E31" s="346">
        <v>540473</v>
      </c>
      <c r="F31" s="122"/>
    </row>
    <row r="32" spans="1:9" ht="41.25" customHeight="1">
      <c r="A32" s="347">
        <v>10</v>
      </c>
      <c r="B32" s="332">
        <v>801</v>
      </c>
      <c r="C32" s="332">
        <v>80104</v>
      </c>
      <c r="D32" s="146" t="s">
        <v>518</v>
      </c>
      <c r="E32" s="333">
        <v>360315</v>
      </c>
      <c r="F32" s="122"/>
      <c r="I32" s="339"/>
    </row>
    <row r="33" spans="1:6" ht="41.25" customHeight="1">
      <c r="A33" s="347">
        <v>11</v>
      </c>
      <c r="B33" s="332">
        <v>801</v>
      </c>
      <c r="C33" s="332">
        <v>80104</v>
      </c>
      <c r="D33" s="146" t="s">
        <v>519</v>
      </c>
      <c r="E33" s="333">
        <v>1144530</v>
      </c>
      <c r="F33" s="122"/>
    </row>
    <row r="34" spans="1:6" ht="41.25" customHeight="1">
      <c r="A34" s="347">
        <v>12</v>
      </c>
      <c r="B34" s="332">
        <v>801</v>
      </c>
      <c r="C34" s="332">
        <v>80104</v>
      </c>
      <c r="D34" s="146" t="s">
        <v>520</v>
      </c>
      <c r="E34" s="333">
        <v>450394</v>
      </c>
      <c r="F34" s="122"/>
    </row>
    <row r="35" spans="1:6" ht="41.25" customHeight="1">
      <c r="A35" s="347">
        <v>13</v>
      </c>
      <c r="B35" s="332">
        <v>801</v>
      </c>
      <c r="C35" s="332">
        <v>80104</v>
      </c>
      <c r="D35" s="146" t="s">
        <v>521</v>
      </c>
      <c r="E35" s="333">
        <v>264938</v>
      </c>
      <c r="F35" s="122"/>
    </row>
    <row r="36" spans="1:6" ht="41.25" customHeight="1">
      <c r="A36" s="347">
        <v>14</v>
      </c>
      <c r="B36" s="332">
        <v>801</v>
      </c>
      <c r="C36" s="332">
        <v>80104</v>
      </c>
      <c r="D36" s="146" t="s">
        <v>522</v>
      </c>
      <c r="E36" s="333">
        <v>423900</v>
      </c>
      <c r="F36" s="122"/>
    </row>
    <row r="37" spans="1:11" ht="41.25" customHeight="1">
      <c r="A37" s="347">
        <v>15</v>
      </c>
      <c r="B37" s="332">
        <v>801</v>
      </c>
      <c r="C37" s="332">
        <v>80104</v>
      </c>
      <c r="D37" s="146" t="s">
        <v>523</v>
      </c>
      <c r="E37" s="333">
        <v>211950</v>
      </c>
      <c r="F37" s="122"/>
      <c r="K37" s="339"/>
    </row>
    <row r="38" spans="1:6" ht="41.25" customHeight="1">
      <c r="A38" s="332">
        <v>16</v>
      </c>
      <c r="B38" s="332">
        <v>801</v>
      </c>
      <c r="C38" s="332">
        <v>80106</v>
      </c>
      <c r="D38" s="146" t="s">
        <v>524</v>
      </c>
      <c r="E38" s="333">
        <v>90432</v>
      </c>
      <c r="F38" s="122"/>
    </row>
    <row r="39" spans="1:10" ht="41.25" customHeight="1">
      <c r="A39" s="332">
        <v>17</v>
      </c>
      <c r="B39" s="332">
        <v>801</v>
      </c>
      <c r="C39" s="332">
        <v>80106</v>
      </c>
      <c r="D39" s="146" t="s">
        <v>525</v>
      </c>
      <c r="E39" s="333">
        <v>70650</v>
      </c>
      <c r="F39" s="122"/>
      <c r="J39" s="339"/>
    </row>
    <row r="40" spans="1:6" ht="50.25" customHeight="1">
      <c r="A40" s="347">
        <v>18</v>
      </c>
      <c r="B40" s="332">
        <v>801</v>
      </c>
      <c r="C40" s="332">
        <v>80110</v>
      </c>
      <c r="D40" s="146" t="s">
        <v>526</v>
      </c>
      <c r="E40" s="333">
        <v>344206</v>
      </c>
      <c r="F40" s="122"/>
    </row>
    <row r="41" spans="1:6" ht="55.5" customHeight="1">
      <c r="A41" s="347">
        <v>19</v>
      </c>
      <c r="B41" s="347">
        <v>801</v>
      </c>
      <c r="C41" s="347">
        <v>80110</v>
      </c>
      <c r="D41" s="351" t="s">
        <v>527</v>
      </c>
      <c r="E41" s="352">
        <v>1491562</v>
      </c>
      <c r="F41" s="122"/>
    </row>
    <row r="42" spans="1:6" ht="43.5" customHeight="1">
      <c r="A42" s="340"/>
      <c r="B42" s="324" t="s">
        <v>510</v>
      </c>
      <c r="C42" s="319"/>
      <c r="D42" s="319"/>
      <c r="E42" s="333">
        <f>SUM(E43:E54)</f>
        <v>2982760</v>
      </c>
      <c r="F42" s="122"/>
    </row>
    <row r="43" spans="1:6" ht="33" customHeight="1">
      <c r="A43" s="353">
        <v>1</v>
      </c>
      <c r="B43" s="348">
        <v>630</v>
      </c>
      <c r="C43" s="348">
        <v>63003</v>
      </c>
      <c r="D43" s="349" t="s">
        <v>528</v>
      </c>
      <c r="E43" s="350">
        <v>575000</v>
      </c>
      <c r="F43" s="122"/>
    </row>
    <row r="44" spans="1:6" ht="39" customHeight="1">
      <c r="A44" s="332">
        <v>2</v>
      </c>
      <c r="B44" s="342">
        <v>700</v>
      </c>
      <c r="C44" s="342">
        <v>70095</v>
      </c>
      <c r="D44" s="343" t="s">
        <v>529</v>
      </c>
      <c r="E44" s="346">
        <v>5000</v>
      </c>
      <c r="F44" s="122"/>
    </row>
    <row r="45" spans="1:6" ht="37.5" customHeight="1">
      <c r="A45" s="332">
        <v>3</v>
      </c>
      <c r="B45" s="342">
        <v>750</v>
      </c>
      <c r="C45" s="342">
        <v>75075</v>
      </c>
      <c r="D45" s="343" t="s">
        <v>530</v>
      </c>
      <c r="E45" s="346">
        <v>65000</v>
      </c>
      <c r="F45" s="122"/>
    </row>
    <row r="46" spans="1:6" ht="28.5" customHeight="1">
      <c r="A46" s="332">
        <v>4</v>
      </c>
      <c r="B46" s="332">
        <v>851</v>
      </c>
      <c r="C46" s="332">
        <v>85154</v>
      </c>
      <c r="D46" s="300" t="s">
        <v>185</v>
      </c>
      <c r="E46" s="346">
        <v>773200</v>
      </c>
      <c r="F46" s="122"/>
    </row>
    <row r="47" spans="1:6" ht="28.5" customHeight="1">
      <c r="A47" s="332">
        <v>5</v>
      </c>
      <c r="B47" s="332">
        <v>851</v>
      </c>
      <c r="C47" s="332">
        <v>85195</v>
      </c>
      <c r="D47" s="300" t="s">
        <v>531</v>
      </c>
      <c r="E47" s="346">
        <v>110360</v>
      </c>
      <c r="F47" s="122"/>
    </row>
    <row r="48" spans="1:6" ht="28.5" customHeight="1">
      <c r="A48" s="332">
        <v>6</v>
      </c>
      <c r="B48" s="332">
        <v>852</v>
      </c>
      <c r="C48" s="332">
        <v>85295</v>
      </c>
      <c r="D48" s="300" t="s">
        <v>104</v>
      </c>
      <c r="E48" s="346">
        <v>420100</v>
      </c>
      <c r="F48" s="122"/>
    </row>
    <row r="49" spans="1:6" ht="28.5" customHeight="1">
      <c r="A49" s="332">
        <v>7</v>
      </c>
      <c r="B49" s="332">
        <v>853</v>
      </c>
      <c r="C49" s="332">
        <v>85395</v>
      </c>
      <c r="D49" s="343" t="s">
        <v>532</v>
      </c>
      <c r="E49" s="346">
        <v>235000</v>
      </c>
      <c r="F49" s="122"/>
    </row>
    <row r="50" spans="1:6" ht="28.5" customHeight="1">
      <c r="A50" s="332">
        <v>8</v>
      </c>
      <c r="B50" s="332">
        <v>854</v>
      </c>
      <c r="C50" s="332">
        <v>85412</v>
      </c>
      <c r="D50" s="138" t="s">
        <v>533</v>
      </c>
      <c r="E50" s="346">
        <v>55000</v>
      </c>
      <c r="F50" s="122"/>
    </row>
    <row r="51" spans="1:6" ht="38.25" customHeight="1">
      <c r="A51" s="354">
        <v>9</v>
      </c>
      <c r="B51" s="354">
        <v>921</v>
      </c>
      <c r="C51" s="354">
        <v>92105</v>
      </c>
      <c r="D51" s="146" t="s">
        <v>534</v>
      </c>
      <c r="E51" s="355">
        <v>15000</v>
      </c>
      <c r="F51" s="122"/>
    </row>
    <row r="52" spans="1:6" ht="28.5" customHeight="1">
      <c r="A52" s="354">
        <v>10</v>
      </c>
      <c r="B52" s="354">
        <v>921</v>
      </c>
      <c r="C52" s="354">
        <v>92105</v>
      </c>
      <c r="D52" s="358" t="s">
        <v>536</v>
      </c>
      <c r="E52" s="355">
        <v>274000</v>
      </c>
      <c r="F52" s="122"/>
    </row>
    <row r="53" spans="1:6" ht="28.5" customHeight="1">
      <c r="A53" s="332">
        <v>11</v>
      </c>
      <c r="B53" s="332">
        <v>921</v>
      </c>
      <c r="C53" s="332">
        <v>92120</v>
      </c>
      <c r="D53" s="138" t="s">
        <v>535</v>
      </c>
      <c r="E53" s="346">
        <v>181500</v>
      </c>
      <c r="F53" s="122"/>
    </row>
    <row r="54" spans="1:6" ht="28.5" customHeight="1">
      <c r="A54" s="354">
        <v>12</v>
      </c>
      <c r="B54" s="354">
        <v>926</v>
      </c>
      <c r="C54" s="354">
        <v>92605</v>
      </c>
      <c r="D54" s="358" t="s">
        <v>207</v>
      </c>
      <c r="E54" s="355">
        <v>273600</v>
      </c>
      <c r="F54" s="122"/>
    </row>
    <row r="55" spans="1:6" ht="39" customHeight="1">
      <c r="A55" s="311"/>
      <c r="B55" s="356"/>
      <c r="C55" s="356"/>
      <c r="D55" s="312" t="s">
        <v>12</v>
      </c>
      <c r="E55" s="357">
        <f>SUM(E22,E10)</f>
        <v>18131454</v>
      </c>
      <c r="F55" s="122"/>
    </row>
    <row r="56" spans="1:6" ht="12.75">
      <c r="A56" s="122"/>
      <c r="B56" s="122"/>
      <c r="C56" s="122"/>
      <c r="D56" s="122"/>
      <c r="E56" s="122"/>
      <c r="F56" s="122"/>
    </row>
    <row r="57" spans="1:6" ht="12.75">
      <c r="A57" s="122"/>
      <c r="B57" s="122"/>
      <c r="C57" s="122"/>
      <c r="D57" s="122"/>
      <c r="E57" s="122"/>
      <c r="F57" s="122"/>
    </row>
    <row r="58" spans="1:6" ht="12.75">
      <c r="A58" s="122"/>
      <c r="B58" s="122"/>
      <c r="C58" s="122"/>
      <c r="D58" s="122"/>
      <c r="E58" s="122"/>
      <c r="F58" s="122"/>
    </row>
    <row r="59" spans="1:6" ht="12.75">
      <c r="A59" s="122"/>
      <c r="B59" s="122"/>
      <c r="C59" s="122"/>
      <c r="D59" s="122"/>
      <c r="E59" s="122"/>
      <c r="F59" s="122"/>
    </row>
    <row r="60" spans="1:6" ht="12.75">
      <c r="A60" s="122"/>
      <c r="B60" s="122"/>
      <c r="C60" s="122"/>
      <c r="D60" s="122"/>
      <c r="E60" s="122"/>
      <c r="F60" s="122"/>
    </row>
    <row r="61" spans="1:6" ht="12.75">
      <c r="A61" s="122"/>
      <c r="B61" s="122"/>
      <c r="C61" s="122"/>
      <c r="D61" s="122"/>
      <c r="E61" s="122"/>
      <c r="F61" s="122"/>
    </row>
    <row r="62" spans="1:6" ht="12.75">
      <c r="A62" s="122"/>
      <c r="B62" s="122"/>
      <c r="C62" s="122"/>
      <c r="D62" s="122"/>
      <c r="E62" s="122"/>
      <c r="F62" s="122"/>
    </row>
    <row r="63" spans="1:6" ht="12.75">
      <c r="A63" s="122"/>
      <c r="B63" s="122"/>
      <c r="C63" s="122"/>
      <c r="D63" s="122"/>
      <c r="E63" s="122"/>
      <c r="F63" s="122"/>
    </row>
    <row r="64" spans="1:6" ht="12.75">
      <c r="A64" s="122"/>
      <c r="B64" s="122"/>
      <c r="C64" s="122"/>
      <c r="D64" s="122"/>
      <c r="E64" s="122"/>
      <c r="F64" s="122"/>
    </row>
    <row r="65" spans="1:6" ht="12.75">
      <c r="A65" s="122"/>
      <c r="B65" s="122"/>
      <c r="C65" s="122"/>
      <c r="D65" s="122"/>
      <c r="E65" s="122"/>
      <c r="F65" s="122"/>
    </row>
    <row r="66" spans="1:6" ht="12.75">
      <c r="A66" s="122"/>
      <c r="B66" s="122"/>
      <c r="C66" s="122"/>
      <c r="D66" s="122"/>
      <c r="E66" s="122"/>
      <c r="F66" s="122"/>
    </row>
    <row r="67" spans="1:6" ht="12.75">
      <c r="A67" s="122"/>
      <c r="B67" s="122"/>
      <c r="C67" s="122"/>
      <c r="D67" s="122"/>
      <c r="E67" s="122"/>
      <c r="F67" s="122"/>
    </row>
    <row r="68" spans="1:6" ht="12.75">
      <c r="A68" s="122"/>
      <c r="B68" s="122"/>
      <c r="C68" s="122"/>
      <c r="D68" s="122"/>
      <c r="E68" s="122"/>
      <c r="F68" s="122"/>
    </row>
    <row r="69" spans="1:6" ht="12.75">
      <c r="A69" s="122"/>
      <c r="B69" s="122"/>
      <c r="C69" s="122"/>
      <c r="D69" s="122"/>
      <c r="E69" s="122"/>
      <c r="F69" s="122"/>
    </row>
    <row r="70" spans="1:6" ht="12.75">
      <c r="A70" s="122"/>
      <c r="B70" s="122"/>
      <c r="C70" s="122"/>
      <c r="D70" s="122"/>
      <c r="E70" s="122"/>
      <c r="F70" s="122"/>
    </row>
    <row r="71" spans="1:6" ht="12.75">
      <c r="A71" s="122"/>
      <c r="B71" s="122"/>
      <c r="C71" s="122"/>
      <c r="D71" s="122"/>
      <c r="E71" s="122"/>
      <c r="F71" s="122"/>
    </row>
    <row r="72" spans="1:6" ht="12.75">
      <c r="A72" s="122"/>
      <c r="B72" s="122"/>
      <c r="C72" s="122"/>
      <c r="D72" s="122"/>
      <c r="E72" s="122"/>
      <c r="F72" s="122"/>
    </row>
    <row r="73" spans="1:6" ht="12.75">
      <c r="A73" s="122"/>
      <c r="B73" s="122"/>
      <c r="C73" s="122"/>
      <c r="D73" s="122"/>
      <c r="E73" s="122"/>
      <c r="F73" s="122"/>
    </row>
    <row r="74" spans="1:6" ht="12.75">
      <c r="A74" s="122"/>
      <c r="B74" s="122"/>
      <c r="C74" s="122"/>
      <c r="D74" s="122"/>
      <c r="E74" s="122"/>
      <c r="F74" s="122"/>
    </row>
    <row r="75" spans="1:6" ht="12.75">
      <c r="A75" s="122"/>
      <c r="B75" s="122"/>
      <c r="C75" s="122"/>
      <c r="D75" s="122"/>
      <c r="E75" s="122"/>
      <c r="F75" s="122"/>
    </row>
    <row r="76" spans="1:6" ht="12.75">
      <c r="A76" s="122"/>
      <c r="B76" s="122"/>
      <c r="C76" s="122"/>
      <c r="D76" s="122"/>
      <c r="E76" s="122"/>
      <c r="F76" s="122"/>
    </row>
    <row r="77" spans="1:6" ht="12.75">
      <c r="A77" s="122"/>
      <c r="B77" s="122"/>
      <c r="C77" s="122"/>
      <c r="D77" s="122"/>
      <c r="E77" s="122"/>
      <c r="F77" s="122"/>
    </row>
    <row r="78" spans="1:6" ht="12.75">
      <c r="A78" s="122"/>
      <c r="B78" s="122"/>
      <c r="C78" s="122"/>
      <c r="D78" s="122"/>
      <c r="E78" s="122"/>
      <c r="F78" s="122"/>
    </row>
    <row r="79" spans="1:6" ht="12.75">
      <c r="A79" s="122"/>
      <c r="B79" s="122"/>
      <c r="C79" s="122"/>
      <c r="D79" s="122"/>
      <c r="E79" s="122"/>
      <c r="F79" s="122"/>
    </row>
    <row r="80" spans="1:6" ht="12.75">
      <c r="A80" s="122"/>
      <c r="B80" s="122"/>
      <c r="C80" s="122"/>
      <c r="D80" s="122"/>
      <c r="E80" s="122"/>
      <c r="F80" s="122"/>
    </row>
    <row r="81" spans="1:6" ht="12.75">
      <c r="A81" s="122"/>
      <c r="B81" s="122"/>
      <c r="C81" s="122"/>
      <c r="D81" s="122"/>
      <c r="E81" s="122"/>
      <c r="F81" s="122"/>
    </row>
    <row r="82" spans="1:6" ht="12.75">
      <c r="A82" s="122"/>
      <c r="B82" s="122"/>
      <c r="C82" s="122"/>
      <c r="D82" s="122"/>
      <c r="E82" s="122"/>
      <c r="F82" s="122"/>
    </row>
    <row r="83" spans="1:6" ht="12.75">
      <c r="A83" s="122"/>
      <c r="B83" s="122"/>
      <c r="C83" s="122"/>
      <c r="D83" s="122"/>
      <c r="E83" s="122"/>
      <c r="F83" s="122"/>
    </row>
    <row r="84" spans="1:6" ht="12.75">
      <c r="A84" s="122"/>
      <c r="B84" s="122"/>
      <c r="C84" s="122"/>
      <c r="D84" s="122"/>
      <c r="E84" s="122"/>
      <c r="F84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6" useFirstPageNumber="1" horizontalDpi="300" verticalDpi="3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6.00390625" style="0" customWidth="1"/>
    <col min="2" max="2" width="8.00390625" style="0" customWidth="1"/>
    <col min="3" max="3" width="33.00390625" style="0" customWidth="1"/>
    <col min="4" max="4" width="11.875" style="0" customWidth="1"/>
    <col min="5" max="5" width="11.50390625" style="0" bestFit="1" customWidth="1"/>
    <col min="6" max="6" width="12.00390625" style="0" customWidth="1"/>
    <col min="7" max="7" width="10.00390625" style="0" customWidth="1"/>
    <col min="9" max="9" width="12.00390625" style="0" customWidth="1"/>
    <col min="11" max="11" width="7.50390625" style="0" customWidth="1"/>
  </cols>
  <sheetData>
    <row r="1" ht="12.75">
      <c r="I1" t="s">
        <v>542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540</v>
      </c>
    </row>
    <row r="7" ht="15">
      <c r="A7" s="125" t="s">
        <v>541</v>
      </c>
    </row>
    <row r="8" ht="12.75">
      <c r="K8" s="127" t="s">
        <v>5</v>
      </c>
    </row>
    <row r="9" spans="1:11" ht="12.75">
      <c r="A9" s="212"/>
      <c r="B9" s="234"/>
      <c r="C9" s="242" t="s">
        <v>419</v>
      </c>
      <c r="D9" s="24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66.75" customHeight="1">
      <c r="A11" s="216" t="s">
        <v>6</v>
      </c>
      <c r="B11" s="216" t="s">
        <v>136</v>
      </c>
      <c r="C11" s="217" t="s">
        <v>137</v>
      </c>
      <c r="D11" s="217" t="s">
        <v>546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 customHeight="1">
      <c r="A12" s="129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1" ht="48" customHeight="1">
      <c r="A14" s="237">
        <v>756</v>
      </c>
      <c r="B14" s="369"/>
      <c r="C14" s="245" t="s">
        <v>543</v>
      </c>
      <c r="D14" s="238">
        <f>SUM(D15)</f>
        <v>6900000</v>
      </c>
      <c r="E14" s="246"/>
      <c r="F14" s="247"/>
      <c r="G14" s="247"/>
      <c r="H14" s="247"/>
      <c r="I14" s="247"/>
      <c r="J14" s="246"/>
      <c r="K14" s="246"/>
    </row>
    <row r="15" spans="1:11" ht="39" customHeight="1">
      <c r="A15" s="222"/>
      <c r="B15" s="137">
        <v>75618</v>
      </c>
      <c r="C15" s="31" t="s">
        <v>78</v>
      </c>
      <c r="D15" s="241">
        <v>6900000</v>
      </c>
      <c r="E15" s="223"/>
      <c r="F15" s="231"/>
      <c r="G15" s="231"/>
      <c r="H15" s="231"/>
      <c r="I15" s="231"/>
      <c r="J15" s="223"/>
      <c r="K15" s="223"/>
    </row>
    <row r="16" spans="1:11" ht="21" customHeight="1">
      <c r="A16" s="237">
        <v>750</v>
      </c>
      <c r="B16" s="369"/>
      <c r="C16" s="26" t="s">
        <v>544</v>
      </c>
      <c r="D16" s="26"/>
      <c r="E16" s="239">
        <f aca="true" t="shared" si="0" ref="E16:K18">SUM(E17)</f>
        <v>350000</v>
      </c>
      <c r="F16" s="239">
        <f t="shared" si="0"/>
        <v>350000</v>
      </c>
      <c r="G16" s="239">
        <f t="shared" si="0"/>
        <v>350000</v>
      </c>
      <c r="H16" s="239">
        <f t="shared" si="0"/>
        <v>0</v>
      </c>
      <c r="I16" s="239">
        <f t="shared" si="0"/>
        <v>0</v>
      </c>
      <c r="J16" s="239">
        <f t="shared" si="0"/>
        <v>0</v>
      </c>
      <c r="K16" s="239">
        <f t="shared" si="0"/>
        <v>0</v>
      </c>
    </row>
    <row r="17" spans="1:11" ht="21" customHeight="1">
      <c r="A17" s="222"/>
      <c r="B17" s="137">
        <v>75023</v>
      </c>
      <c r="C17" s="31" t="s">
        <v>545</v>
      </c>
      <c r="D17" s="31"/>
      <c r="E17" s="223">
        <v>350000</v>
      </c>
      <c r="F17" s="223">
        <v>350000</v>
      </c>
      <c r="G17" s="223">
        <v>350000</v>
      </c>
      <c r="H17" s="223">
        <f t="shared" si="0"/>
        <v>0</v>
      </c>
      <c r="I17" s="223">
        <v>0</v>
      </c>
      <c r="J17" s="223">
        <f t="shared" si="0"/>
        <v>0</v>
      </c>
      <c r="K17" s="223">
        <f t="shared" si="0"/>
        <v>0</v>
      </c>
    </row>
    <row r="18" spans="1:11" s="361" customFormat="1" ht="31.5" customHeight="1">
      <c r="A18" s="359">
        <v>900</v>
      </c>
      <c r="B18" s="370"/>
      <c r="C18" s="26" t="s">
        <v>122</v>
      </c>
      <c r="D18" s="26"/>
      <c r="E18" s="360">
        <f>SUM(E19)</f>
        <v>6550000</v>
      </c>
      <c r="F18" s="360">
        <f>SUM(F19)</f>
        <v>6550000</v>
      </c>
      <c r="G18" s="360">
        <f>SUM(G19)</f>
        <v>0</v>
      </c>
      <c r="H18" s="360">
        <f t="shared" si="0"/>
        <v>0</v>
      </c>
      <c r="I18" s="360">
        <f t="shared" si="0"/>
        <v>6550000</v>
      </c>
      <c r="J18" s="360">
        <f t="shared" si="0"/>
        <v>0</v>
      </c>
      <c r="K18" s="360">
        <f t="shared" si="0"/>
        <v>0</v>
      </c>
    </row>
    <row r="19" spans="1:11" s="365" customFormat="1" ht="21" customHeight="1">
      <c r="A19" s="362"/>
      <c r="B19" s="371">
        <v>90002</v>
      </c>
      <c r="C19" s="31" t="s">
        <v>547</v>
      </c>
      <c r="D19" s="31"/>
      <c r="E19" s="363">
        <v>6550000</v>
      </c>
      <c r="F19" s="364">
        <f>SUM(I19)</f>
        <v>6550000</v>
      </c>
      <c r="G19" s="364"/>
      <c r="H19" s="364"/>
      <c r="I19" s="364">
        <v>6550000</v>
      </c>
      <c r="J19" s="363"/>
      <c r="K19" s="363"/>
    </row>
    <row r="20" spans="1:11" s="365" customFormat="1" ht="23.25" customHeight="1">
      <c r="A20" s="366"/>
      <c r="B20" s="367" t="s">
        <v>12</v>
      </c>
      <c r="C20" s="368"/>
      <c r="D20" s="368">
        <f>SUM(D14)</f>
        <v>6900000</v>
      </c>
      <c r="E20" s="368">
        <f>SUM(E16,E18)</f>
        <v>6900000</v>
      </c>
      <c r="F20" s="368">
        <f>SUM(F16,F18)</f>
        <v>6900000</v>
      </c>
      <c r="G20" s="368">
        <f>SUM(G16)</f>
        <v>350000</v>
      </c>
      <c r="H20" s="368">
        <f>SUM(H16)</f>
        <v>0</v>
      </c>
      <c r="I20" s="368">
        <f>SUM(I18)</f>
        <v>6550000</v>
      </c>
      <c r="J20" s="368">
        <f>SUM(J16)</f>
        <v>0</v>
      </c>
      <c r="K20" s="368">
        <f>SUM(K16)</f>
        <v>0</v>
      </c>
    </row>
  </sheetData>
  <printOptions/>
  <pageMargins left="0.75" right="0.75" top="1" bottom="1" header="0.5" footer="0.5"/>
  <pageSetup firstPageNumber="49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6"/>
  <sheetViews>
    <sheetView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7.375" style="2" customWidth="1"/>
    <col min="3" max="3" width="27.00390625" style="2" customWidth="1"/>
    <col min="4" max="4" width="9.50390625" style="46" customWidth="1"/>
    <col min="5" max="5" width="11.375" style="46" customWidth="1"/>
    <col min="6" max="6" width="11.625" style="46" customWidth="1"/>
    <col min="7" max="7" width="9.00390625" style="46" customWidth="1"/>
    <col min="8" max="8" width="8.50390625" style="46" customWidth="1"/>
    <col min="9" max="9" width="8.875" style="2" customWidth="1"/>
    <col min="10" max="10" width="8.50390625" style="47" customWidth="1"/>
    <col min="11" max="11" width="7.50390625" style="2" customWidth="1"/>
    <col min="12" max="12" width="8.00390625" style="2" customWidth="1"/>
    <col min="13" max="13" width="8.125" style="2" customWidth="1"/>
    <col min="14" max="14" width="9.375" style="46" customWidth="1"/>
    <col min="15" max="16" width="9.375" style="2" customWidth="1"/>
    <col min="17" max="17" width="7.625" style="2" customWidth="1"/>
    <col min="18" max="16384" width="9.125" style="2" customWidth="1"/>
  </cols>
  <sheetData>
    <row r="1" ht="12">
      <c r="O1" s="46" t="s">
        <v>130</v>
      </c>
    </row>
    <row r="2" spans="14:15" ht="12">
      <c r="N2" s="46" t="s">
        <v>131</v>
      </c>
      <c r="O2" s="46"/>
    </row>
    <row r="3" spans="13:15" ht="12">
      <c r="M3" s="46" t="s">
        <v>132</v>
      </c>
      <c r="O3" s="46"/>
    </row>
    <row r="4" spans="2:15" ht="15.75">
      <c r="B4" s="4" t="s">
        <v>133</v>
      </c>
      <c r="D4" s="48"/>
      <c r="H4" s="49"/>
      <c r="M4" s="46" t="s">
        <v>134</v>
      </c>
      <c r="O4" s="49"/>
    </row>
    <row r="5" spans="4:16" s="50" customFormat="1" ht="20.25" customHeight="1">
      <c r="D5" s="51"/>
      <c r="E5" s="51"/>
      <c r="F5" s="51"/>
      <c r="G5" s="51"/>
      <c r="H5" s="52"/>
      <c r="J5" s="53"/>
      <c r="P5" s="54" t="s">
        <v>135</v>
      </c>
    </row>
    <row r="6" spans="1:21" s="50" customFormat="1" ht="12.75" customHeight="1">
      <c r="A6" s="55" t="s">
        <v>6</v>
      </c>
      <c r="B6" s="55" t="s">
        <v>136</v>
      </c>
      <c r="C6" s="56" t="s">
        <v>137</v>
      </c>
      <c r="D6" s="55" t="s">
        <v>138</v>
      </c>
      <c r="E6" s="57"/>
      <c r="F6" s="58"/>
      <c r="G6" s="59"/>
      <c r="H6" s="60" t="s">
        <v>139</v>
      </c>
      <c r="I6" s="59"/>
      <c r="J6" s="61"/>
      <c r="K6" s="59"/>
      <c r="L6" s="59"/>
      <c r="M6" s="62"/>
      <c r="N6" s="59"/>
      <c r="O6" s="59"/>
      <c r="P6" s="59"/>
      <c r="Q6" s="63"/>
      <c r="R6" s="64"/>
      <c r="S6" s="65"/>
      <c r="T6" s="65"/>
      <c r="U6" s="65"/>
    </row>
    <row r="7" spans="1:21" s="50" customFormat="1" ht="14.25" customHeight="1">
      <c r="A7" s="66"/>
      <c r="B7" s="66"/>
      <c r="C7" s="66"/>
      <c r="D7" s="66"/>
      <c r="E7" s="67"/>
      <c r="F7" s="58"/>
      <c r="G7" s="59"/>
      <c r="H7" s="68" t="s">
        <v>140</v>
      </c>
      <c r="I7" s="59"/>
      <c r="J7" s="61"/>
      <c r="K7" s="59"/>
      <c r="L7" s="59"/>
      <c r="M7" s="63"/>
      <c r="N7" s="69"/>
      <c r="O7" s="58" t="s">
        <v>140</v>
      </c>
      <c r="P7" s="70"/>
      <c r="Q7" s="71"/>
      <c r="R7" s="64"/>
      <c r="S7" s="65"/>
      <c r="T7" s="65"/>
      <c r="U7" s="65"/>
    </row>
    <row r="8" spans="1:21" s="50" customFormat="1" ht="15" customHeight="1">
      <c r="A8" s="66"/>
      <c r="B8" s="66"/>
      <c r="C8" s="66"/>
      <c r="D8" s="66"/>
      <c r="E8" s="72"/>
      <c r="F8" s="58"/>
      <c r="G8" s="58" t="s">
        <v>140</v>
      </c>
      <c r="H8" s="73"/>
      <c r="I8" s="70"/>
      <c r="J8" s="74"/>
      <c r="K8" s="75" t="s">
        <v>11</v>
      </c>
      <c r="L8" s="70"/>
      <c r="M8" s="76"/>
      <c r="N8" s="69"/>
      <c r="O8" s="55"/>
      <c r="P8" s="55" t="s">
        <v>11</v>
      </c>
      <c r="Q8" s="77"/>
      <c r="R8" s="65"/>
      <c r="S8" s="65"/>
      <c r="T8" s="65"/>
      <c r="U8" s="65"/>
    </row>
    <row r="9" spans="1:21" s="50" customFormat="1" ht="117.75" customHeight="1">
      <c r="A9" s="66"/>
      <c r="B9" s="66"/>
      <c r="C9" s="66"/>
      <c r="D9" s="66"/>
      <c r="E9" s="78" t="s">
        <v>141</v>
      </c>
      <c r="F9" s="79" t="s">
        <v>142</v>
      </c>
      <c r="G9" s="80" t="s">
        <v>143</v>
      </c>
      <c r="H9" s="80" t="s">
        <v>144</v>
      </c>
      <c r="I9" s="81" t="s">
        <v>145</v>
      </c>
      <c r="J9" s="82" t="s">
        <v>146</v>
      </c>
      <c r="K9" s="78" t="s">
        <v>147</v>
      </c>
      <c r="L9" s="81" t="s">
        <v>148</v>
      </c>
      <c r="M9" s="81" t="s">
        <v>149</v>
      </c>
      <c r="N9" s="78" t="s">
        <v>150</v>
      </c>
      <c r="O9" s="81" t="s">
        <v>151</v>
      </c>
      <c r="P9" s="80" t="s">
        <v>152</v>
      </c>
      <c r="Q9" s="83" t="s">
        <v>153</v>
      </c>
      <c r="R9" s="65"/>
      <c r="S9" s="65"/>
      <c r="T9" s="65"/>
      <c r="U9" s="65"/>
    </row>
    <row r="10" spans="1:21" s="88" customFormat="1" ht="13.5" customHeight="1">
      <c r="A10" s="84">
        <v>1</v>
      </c>
      <c r="B10" s="84">
        <v>2</v>
      </c>
      <c r="C10" s="84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4">
        <v>9</v>
      </c>
      <c r="J10" s="86">
        <v>10</v>
      </c>
      <c r="K10" s="84">
        <v>11</v>
      </c>
      <c r="L10" s="84">
        <v>12</v>
      </c>
      <c r="M10" s="84">
        <v>13</v>
      </c>
      <c r="N10" s="85">
        <v>14</v>
      </c>
      <c r="O10" s="84">
        <v>15</v>
      </c>
      <c r="P10" s="84">
        <v>16</v>
      </c>
      <c r="Q10" s="84">
        <v>17</v>
      </c>
      <c r="R10" s="87"/>
      <c r="S10" s="87"/>
      <c r="T10" s="87"/>
      <c r="U10" s="87"/>
    </row>
    <row r="11" spans="1:256" s="95" customFormat="1" ht="23.25" customHeight="1">
      <c r="A11" s="89" t="s">
        <v>154</v>
      </c>
      <c r="B11" s="89"/>
      <c r="C11" s="90" t="s">
        <v>155</v>
      </c>
      <c r="D11" s="91">
        <f aca="true" t="shared" si="0" ref="D11:Q11">SUM(D12)</f>
        <v>1452</v>
      </c>
      <c r="E11" s="91">
        <f t="shared" si="0"/>
        <v>1452</v>
      </c>
      <c r="F11" s="91">
        <f t="shared" si="0"/>
        <v>0</v>
      </c>
      <c r="G11" s="91">
        <f t="shared" si="0"/>
        <v>0</v>
      </c>
      <c r="H11" s="91">
        <f t="shared" si="0"/>
        <v>0</v>
      </c>
      <c r="I11" s="91">
        <f t="shared" si="0"/>
        <v>1452</v>
      </c>
      <c r="J11" s="92">
        <f t="shared" si="0"/>
        <v>0</v>
      </c>
      <c r="K11" s="91">
        <f t="shared" si="0"/>
        <v>0</v>
      </c>
      <c r="L11" s="91">
        <f t="shared" si="0"/>
        <v>0</v>
      </c>
      <c r="M11" s="91">
        <f t="shared" si="0"/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3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17" s="50" customFormat="1" ht="27" customHeight="1">
      <c r="A12" s="84"/>
      <c r="B12" s="84" t="s">
        <v>156</v>
      </c>
      <c r="C12" s="97" t="s">
        <v>157</v>
      </c>
      <c r="D12" s="98">
        <f>SUM(E12,N12)</f>
        <v>1452</v>
      </c>
      <c r="E12" s="98">
        <f>SUM(F12,I12:M12)</f>
        <v>1452</v>
      </c>
      <c r="F12" s="98">
        <f>SUM(G12:H12)</f>
        <v>0</v>
      </c>
      <c r="G12" s="98">
        <v>0</v>
      </c>
      <c r="H12" s="98">
        <v>0</v>
      </c>
      <c r="I12" s="99">
        <v>1452</v>
      </c>
      <c r="J12" s="100">
        <v>0</v>
      </c>
      <c r="K12" s="99">
        <v>0</v>
      </c>
      <c r="L12" s="99">
        <v>0</v>
      </c>
      <c r="M12" s="99">
        <v>0</v>
      </c>
      <c r="N12" s="98">
        <v>0</v>
      </c>
      <c r="O12" s="99">
        <v>0</v>
      </c>
      <c r="P12" s="99">
        <v>0</v>
      </c>
      <c r="Q12" s="99">
        <v>0</v>
      </c>
    </row>
    <row r="13" spans="1:17" s="96" customFormat="1" ht="23.25" customHeight="1">
      <c r="A13" s="89">
        <v>600</v>
      </c>
      <c r="B13" s="89"/>
      <c r="C13" s="90" t="s">
        <v>158</v>
      </c>
      <c r="D13" s="91">
        <f aca="true" t="shared" si="1" ref="D13:Q13">SUM(D14:D18)</f>
        <v>28269547</v>
      </c>
      <c r="E13" s="91">
        <f t="shared" si="1"/>
        <v>14932300</v>
      </c>
      <c r="F13" s="91">
        <f t="shared" si="1"/>
        <v>14916800</v>
      </c>
      <c r="G13" s="91">
        <f t="shared" si="1"/>
        <v>23600</v>
      </c>
      <c r="H13" s="91">
        <f t="shared" si="1"/>
        <v>14893200</v>
      </c>
      <c r="I13" s="91">
        <f t="shared" si="1"/>
        <v>0</v>
      </c>
      <c r="J13" s="92">
        <f t="shared" si="1"/>
        <v>15500</v>
      </c>
      <c r="K13" s="91">
        <f t="shared" si="1"/>
        <v>0</v>
      </c>
      <c r="L13" s="91">
        <f t="shared" si="1"/>
        <v>0</v>
      </c>
      <c r="M13" s="91">
        <f t="shared" si="1"/>
        <v>0</v>
      </c>
      <c r="N13" s="91">
        <f t="shared" si="1"/>
        <v>13337247</v>
      </c>
      <c r="O13" s="91">
        <f t="shared" si="1"/>
        <v>12937247</v>
      </c>
      <c r="P13" s="91">
        <f t="shared" si="1"/>
        <v>5086447</v>
      </c>
      <c r="Q13" s="91">
        <f t="shared" si="1"/>
        <v>400000</v>
      </c>
    </row>
    <row r="14" spans="1:17" s="50" customFormat="1" ht="25.5" customHeight="1">
      <c r="A14" s="84"/>
      <c r="B14" s="84">
        <v>60004</v>
      </c>
      <c r="C14" s="97" t="s">
        <v>17</v>
      </c>
      <c r="D14" s="98">
        <f>SUM(E14,N14)</f>
        <v>10005400</v>
      </c>
      <c r="E14" s="98">
        <f>SUM(F14,I14:M14)</f>
        <v>9586400</v>
      </c>
      <c r="F14" s="98">
        <f>SUM(G14:H14)</f>
        <v>9572400</v>
      </c>
      <c r="G14" s="98">
        <v>12200</v>
      </c>
      <c r="H14" s="98">
        <v>9560200</v>
      </c>
      <c r="I14" s="99">
        <v>0</v>
      </c>
      <c r="J14" s="100">
        <v>14000</v>
      </c>
      <c r="K14" s="99">
        <v>0</v>
      </c>
      <c r="L14" s="99">
        <v>0</v>
      </c>
      <c r="M14" s="99">
        <v>0</v>
      </c>
      <c r="N14" s="98">
        <f>SUM(O14,Q14)</f>
        <v>419000</v>
      </c>
      <c r="O14" s="99">
        <v>19000</v>
      </c>
      <c r="P14" s="99">
        <v>0</v>
      </c>
      <c r="Q14" s="99">
        <v>400000</v>
      </c>
    </row>
    <row r="15" spans="1:17" s="50" customFormat="1" ht="23.25" customHeight="1">
      <c r="A15" s="84"/>
      <c r="B15" s="84">
        <v>60013</v>
      </c>
      <c r="C15" s="97" t="s">
        <v>159</v>
      </c>
      <c r="D15" s="98">
        <f>SUM(E15,N15)</f>
        <v>975000</v>
      </c>
      <c r="E15" s="98">
        <f>SUM(F15,I15:M15)</f>
        <v>0</v>
      </c>
      <c r="F15" s="98">
        <f>SUM(G15:H15)</f>
        <v>0</v>
      </c>
      <c r="G15" s="98">
        <v>0</v>
      </c>
      <c r="H15" s="98">
        <v>0</v>
      </c>
      <c r="I15" s="99">
        <v>0</v>
      </c>
      <c r="J15" s="100">
        <v>0</v>
      </c>
      <c r="K15" s="99">
        <v>0</v>
      </c>
      <c r="L15" s="99">
        <v>0</v>
      </c>
      <c r="M15" s="99">
        <v>0</v>
      </c>
      <c r="N15" s="98">
        <f>O15+Q15</f>
        <v>975000</v>
      </c>
      <c r="O15" s="99">
        <v>975000</v>
      </c>
      <c r="P15" s="99">
        <v>0</v>
      </c>
      <c r="Q15" s="99">
        <v>0</v>
      </c>
    </row>
    <row r="16" spans="1:17" s="50" customFormat="1" ht="23.25" customHeight="1">
      <c r="A16" s="84"/>
      <c r="B16" s="84">
        <v>60014</v>
      </c>
      <c r="C16" s="97" t="s">
        <v>160</v>
      </c>
      <c r="D16" s="98">
        <f>SUM(E16,N16)</f>
        <v>1487600</v>
      </c>
      <c r="E16" s="98">
        <f>SUM(F16,I16:M16)</f>
        <v>0</v>
      </c>
      <c r="F16" s="98">
        <f>SUM(G16:H16)</f>
        <v>0</v>
      </c>
      <c r="G16" s="98">
        <v>0</v>
      </c>
      <c r="H16" s="98">
        <v>0</v>
      </c>
      <c r="I16" s="99">
        <v>0</v>
      </c>
      <c r="J16" s="100">
        <v>0</v>
      </c>
      <c r="K16" s="99">
        <v>0</v>
      </c>
      <c r="L16" s="99">
        <v>0</v>
      </c>
      <c r="M16" s="99">
        <v>0</v>
      </c>
      <c r="N16" s="98">
        <f>O16+Q16</f>
        <v>1487600</v>
      </c>
      <c r="O16" s="99">
        <v>1487600</v>
      </c>
      <c r="P16" s="99">
        <v>0</v>
      </c>
      <c r="Q16" s="99">
        <v>0</v>
      </c>
    </row>
    <row r="17" spans="1:17" s="50" customFormat="1" ht="23.25" customHeight="1">
      <c r="A17" s="84"/>
      <c r="B17" s="84">
        <v>60016</v>
      </c>
      <c r="C17" s="97" t="s">
        <v>21</v>
      </c>
      <c r="D17" s="98">
        <f>SUM(E17,N17)</f>
        <v>15715100</v>
      </c>
      <c r="E17" s="98">
        <f>SUM(F17,I17:M17)</f>
        <v>5345900</v>
      </c>
      <c r="F17" s="98">
        <f>SUM(G17:H17)</f>
        <v>5344400</v>
      </c>
      <c r="G17" s="98">
        <v>11400</v>
      </c>
      <c r="H17" s="98">
        <v>5333000</v>
      </c>
      <c r="I17" s="99">
        <v>0</v>
      </c>
      <c r="J17" s="100">
        <v>1500</v>
      </c>
      <c r="K17" s="99">
        <v>0</v>
      </c>
      <c r="L17" s="99">
        <v>0</v>
      </c>
      <c r="M17" s="99">
        <v>0</v>
      </c>
      <c r="N17" s="98">
        <f>O17+Q17</f>
        <v>10369200</v>
      </c>
      <c r="O17" s="99">
        <v>10369200</v>
      </c>
      <c r="P17" s="99">
        <v>5000000</v>
      </c>
      <c r="Q17" s="99">
        <v>0</v>
      </c>
    </row>
    <row r="18" spans="1:17" s="50" customFormat="1" ht="26.25" customHeight="1">
      <c r="A18" s="84"/>
      <c r="B18" s="84">
        <v>60053</v>
      </c>
      <c r="C18" s="97" t="s">
        <v>161</v>
      </c>
      <c r="D18" s="98">
        <f>SUM(E18,N18)</f>
        <v>86447</v>
      </c>
      <c r="E18" s="98">
        <f>SUM(F18,I18:M18)</f>
        <v>0</v>
      </c>
      <c r="F18" s="98">
        <f>SUM(G18:H18)</f>
        <v>0</v>
      </c>
      <c r="G18" s="98">
        <v>0</v>
      </c>
      <c r="H18" s="98">
        <v>0</v>
      </c>
      <c r="I18" s="99">
        <v>0</v>
      </c>
      <c r="J18" s="100">
        <v>0</v>
      </c>
      <c r="K18" s="99">
        <v>0</v>
      </c>
      <c r="L18" s="99">
        <v>0</v>
      </c>
      <c r="M18" s="99">
        <v>0</v>
      </c>
      <c r="N18" s="98">
        <f>O18+Q18</f>
        <v>86447</v>
      </c>
      <c r="O18" s="99">
        <v>86447</v>
      </c>
      <c r="P18" s="99">
        <v>86447</v>
      </c>
      <c r="Q18" s="99">
        <v>0</v>
      </c>
    </row>
    <row r="19" spans="1:17" s="96" customFormat="1" ht="23.25" customHeight="1">
      <c r="A19" s="89">
        <v>630</v>
      </c>
      <c r="B19" s="89"/>
      <c r="C19" s="90" t="s">
        <v>162</v>
      </c>
      <c r="D19" s="91">
        <f aca="true" t="shared" si="2" ref="D19:Q19">SUM(D20:D21)</f>
        <v>781300</v>
      </c>
      <c r="E19" s="91">
        <f t="shared" si="2"/>
        <v>781300</v>
      </c>
      <c r="F19" s="91">
        <f t="shared" si="2"/>
        <v>206300</v>
      </c>
      <c r="G19" s="91">
        <f t="shared" si="2"/>
        <v>0</v>
      </c>
      <c r="H19" s="91">
        <f t="shared" si="2"/>
        <v>206300</v>
      </c>
      <c r="I19" s="91">
        <f t="shared" si="2"/>
        <v>575000</v>
      </c>
      <c r="J19" s="92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1">
        <f t="shared" si="2"/>
        <v>0</v>
      </c>
      <c r="Q19" s="91">
        <f t="shared" si="2"/>
        <v>0</v>
      </c>
    </row>
    <row r="20" spans="1:17" s="50" customFormat="1" ht="30" customHeight="1">
      <c r="A20" s="84"/>
      <c r="B20" s="84">
        <v>63003</v>
      </c>
      <c r="C20" s="97" t="s">
        <v>163</v>
      </c>
      <c r="D20" s="98">
        <f>SUM(E20,N20)</f>
        <v>575000</v>
      </c>
      <c r="E20" s="98">
        <f>SUM(F20,I20:M20)</f>
        <v>575000</v>
      </c>
      <c r="F20" s="98">
        <f>SUM(G20:H20)</f>
        <v>0</v>
      </c>
      <c r="G20" s="98">
        <v>0</v>
      </c>
      <c r="H20" s="98">
        <v>0</v>
      </c>
      <c r="I20" s="99">
        <v>575000</v>
      </c>
      <c r="J20" s="100">
        <v>0</v>
      </c>
      <c r="K20" s="99">
        <v>0</v>
      </c>
      <c r="L20" s="99">
        <v>0</v>
      </c>
      <c r="M20" s="99">
        <v>0</v>
      </c>
      <c r="N20" s="98">
        <f>O20+Q20</f>
        <v>0</v>
      </c>
      <c r="O20" s="99">
        <v>0</v>
      </c>
      <c r="P20" s="99">
        <v>0</v>
      </c>
      <c r="Q20" s="99">
        <v>0</v>
      </c>
    </row>
    <row r="21" spans="1:17" s="50" customFormat="1" ht="24.75" customHeight="1">
      <c r="A21" s="84"/>
      <c r="B21" s="84">
        <v>63095</v>
      </c>
      <c r="C21" s="97" t="s">
        <v>117</v>
      </c>
      <c r="D21" s="98">
        <f>SUM(E21,N21)</f>
        <v>206300</v>
      </c>
      <c r="E21" s="98">
        <f>SUM(F21,I21,M21)</f>
        <v>206300</v>
      </c>
      <c r="F21" s="98">
        <f>SUM(G21:H21)</f>
        <v>206300</v>
      </c>
      <c r="G21" s="98">
        <v>0</v>
      </c>
      <c r="H21" s="98">
        <v>206300</v>
      </c>
      <c r="I21" s="99">
        <v>0</v>
      </c>
      <c r="J21" s="100">
        <v>0</v>
      </c>
      <c r="K21" s="99">
        <v>0</v>
      </c>
      <c r="L21" s="99">
        <v>0</v>
      </c>
      <c r="M21" s="99">
        <v>0</v>
      </c>
      <c r="N21" s="98">
        <f>O21+Q21</f>
        <v>0</v>
      </c>
      <c r="O21" s="99">
        <v>0</v>
      </c>
      <c r="P21" s="99">
        <v>0</v>
      </c>
      <c r="Q21" s="99">
        <v>0</v>
      </c>
    </row>
    <row r="22" spans="1:17" s="96" customFormat="1" ht="24.75" customHeight="1">
      <c r="A22" s="89">
        <v>700</v>
      </c>
      <c r="B22" s="89"/>
      <c r="C22" s="90" t="s">
        <v>23</v>
      </c>
      <c r="D22" s="91">
        <f>SUM(D23:D24:D25)</f>
        <v>2882960</v>
      </c>
      <c r="E22" s="91">
        <f>SUM(E23:E24:E25)</f>
        <v>1997960</v>
      </c>
      <c r="F22" s="91">
        <f>SUM(F23:F24:F25)</f>
        <v>1177960</v>
      </c>
      <c r="G22" s="91">
        <f>SUM(G23:G24:G25)</f>
        <v>14000</v>
      </c>
      <c r="H22" s="91">
        <f>SUM(H23:H24:H25)</f>
        <v>1163960</v>
      </c>
      <c r="I22" s="91">
        <f>SUM(I23:I24:I25)</f>
        <v>820000</v>
      </c>
      <c r="J22" s="91">
        <f>SUM(J23:J24:J25)</f>
        <v>0</v>
      </c>
      <c r="K22" s="91">
        <f>SUM(K23:K24:K25)</f>
        <v>0</v>
      </c>
      <c r="L22" s="91">
        <f>SUM(L23:L24:L25)</f>
        <v>0</v>
      </c>
      <c r="M22" s="91">
        <f>SUM(M23:M24:M25)</f>
        <v>0</v>
      </c>
      <c r="N22" s="91">
        <f>SUM(N23:N24:N25)</f>
        <v>885000</v>
      </c>
      <c r="O22" s="91">
        <f>SUM(O24:O25)</f>
        <v>885000</v>
      </c>
      <c r="P22" s="91">
        <f>SUM(P24:P25)</f>
        <v>0</v>
      </c>
      <c r="Q22" s="91">
        <f>SUM(Q24:Q25)</f>
        <v>0</v>
      </c>
    </row>
    <row r="23" spans="1:17" s="50" customFormat="1" ht="24.75" customHeight="1">
      <c r="A23" s="84"/>
      <c r="B23" s="84">
        <v>70001</v>
      </c>
      <c r="C23" s="97" t="s">
        <v>164</v>
      </c>
      <c r="D23" s="98">
        <f>SUM(E23,N23)</f>
        <v>815000</v>
      </c>
      <c r="E23" s="98">
        <f>SUM(F23,I23:M23)</f>
        <v>815000</v>
      </c>
      <c r="F23" s="98">
        <f>SUM(G23:H23)</f>
        <v>0</v>
      </c>
      <c r="G23" s="98">
        <v>0</v>
      </c>
      <c r="H23" s="98">
        <v>0</v>
      </c>
      <c r="I23" s="99">
        <v>815000</v>
      </c>
      <c r="J23" s="100">
        <v>0</v>
      </c>
      <c r="K23" s="99">
        <v>0</v>
      </c>
      <c r="L23" s="99">
        <v>0</v>
      </c>
      <c r="M23" s="99">
        <v>0</v>
      </c>
      <c r="N23" s="98">
        <f>O23+Q23</f>
        <v>0</v>
      </c>
      <c r="O23" s="99">
        <v>0</v>
      </c>
      <c r="P23" s="99">
        <v>0</v>
      </c>
      <c r="Q23" s="99">
        <v>0</v>
      </c>
    </row>
    <row r="24" spans="1:17" s="50" customFormat="1" ht="31.5" customHeight="1">
      <c r="A24" s="84"/>
      <c r="B24" s="84">
        <v>70005</v>
      </c>
      <c r="C24" s="97" t="s">
        <v>165</v>
      </c>
      <c r="D24" s="98">
        <f>SUM(E24,N24)</f>
        <v>1034860</v>
      </c>
      <c r="E24" s="98">
        <f>SUM(F24,I24:M24)</f>
        <v>1034860</v>
      </c>
      <c r="F24" s="98">
        <f>SUM(G24:H24)</f>
        <v>1034860</v>
      </c>
      <c r="G24" s="98">
        <v>14000</v>
      </c>
      <c r="H24" s="98">
        <v>1020860</v>
      </c>
      <c r="I24" s="99">
        <v>0</v>
      </c>
      <c r="J24" s="100">
        <v>0</v>
      </c>
      <c r="K24" s="99">
        <v>0</v>
      </c>
      <c r="L24" s="99">
        <v>0</v>
      </c>
      <c r="M24" s="99">
        <v>0</v>
      </c>
      <c r="N24" s="98">
        <f>O24+Q24</f>
        <v>0</v>
      </c>
      <c r="O24" s="99">
        <v>0</v>
      </c>
      <c r="P24" s="99">
        <v>0</v>
      </c>
      <c r="Q24" s="99">
        <v>0</v>
      </c>
    </row>
    <row r="25" spans="1:17" s="50" customFormat="1" ht="27" customHeight="1">
      <c r="A25" s="84"/>
      <c r="B25" s="84">
        <v>70095</v>
      </c>
      <c r="C25" s="97" t="s">
        <v>117</v>
      </c>
      <c r="D25" s="98">
        <f>SUM(E25,N25)</f>
        <v>1033100</v>
      </c>
      <c r="E25" s="98">
        <f>SUM(F25,I25:M25)</f>
        <v>148100</v>
      </c>
      <c r="F25" s="98">
        <f>SUM(G25:H25)</f>
        <v>143100</v>
      </c>
      <c r="G25" s="98">
        <v>0</v>
      </c>
      <c r="H25" s="98">
        <v>143100</v>
      </c>
      <c r="I25" s="99">
        <v>5000</v>
      </c>
      <c r="J25" s="100">
        <v>0</v>
      </c>
      <c r="K25" s="99">
        <v>0</v>
      </c>
      <c r="L25" s="99">
        <v>0</v>
      </c>
      <c r="M25" s="99">
        <v>0</v>
      </c>
      <c r="N25" s="98">
        <f>O25+Q25</f>
        <v>885000</v>
      </c>
      <c r="O25" s="99">
        <v>885000</v>
      </c>
      <c r="P25" s="99">
        <v>0</v>
      </c>
      <c r="Q25" s="99">
        <v>0</v>
      </c>
    </row>
    <row r="26" spans="1:17" s="96" customFormat="1" ht="23.25" customHeight="1">
      <c r="A26" s="89">
        <v>710</v>
      </c>
      <c r="B26" s="89"/>
      <c r="C26" s="90" t="s">
        <v>37</v>
      </c>
      <c r="D26" s="91">
        <f aca="true" t="shared" si="3" ref="D26:Q26">SUM(D27:D29)</f>
        <v>1310300</v>
      </c>
      <c r="E26" s="91">
        <f t="shared" si="3"/>
        <v>715300</v>
      </c>
      <c r="F26" s="91">
        <f t="shared" si="3"/>
        <v>715300</v>
      </c>
      <c r="G26" s="91">
        <f t="shared" si="3"/>
        <v>6000</v>
      </c>
      <c r="H26" s="91">
        <f t="shared" si="3"/>
        <v>709300</v>
      </c>
      <c r="I26" s="91">
        <f t="shared" si="3"/>
        <v>0</v>
      </c>
      <c r="J26" s="92">
        <f t="shared" si="3"/>
        <v>0</v>
      </c>
      <c r="K26" s="91">
        <f t="shared" si="3"/>
        <v>0</v>
      </c>
      <c r="L26" s="91">
        <f t="shared" si="3"/>
        <v>0</v>
      </c>
      <c r="M26" s="91">
        <f t="shared" si="3"/>
        <v>0</v>
      </c>
      <c r="N26" s="91">
        <f t="shared" si="3"/>
        <v>595000</v>
      </c>
      <c r="O26" s="91">
        <f t="shared" si="3"/>
        <v>595000</v>
      </c>
      <c r="P26" s="91">
        <f t="shared" si="3"/>
        <v>0</v>
      </c>
      <c r="Q26" s="91">
        <f t="shared" si="3"/>
        <v>0</v>
      </c>
    </row>
    <row r="27" spans="1:17" s="50" customFormat="1" ht="34.5" customHeight="1">
      <c r="A27" s="84"/>
      <c r="B27" s="84">
        <v>71004</v>
      </c>
      <c r="C27" s="97" t="s">
        <v>166</v>
      </c>
      <c r="D27" s="98">
        <f>SUM(E27,N27)</f>
        <v>170000</v>
      </c>
      <c r="E27" s="98">
        <f>SUM(F27,I27:M27)</f>
        <v>170000</v>
      </c>
      <c r="F27" s="98">
        <f>SUM(G27:H27)</f>
        <v>170000</v>
      </c>
      <c r="G27" s="98">
        <v>6000</v>
      </c>
      <c r="H27" s="98">
        <v>164000</v>
      </c>
      <c r="I27" s="99">
        <v>0</v>
      </c>
      <c r="J27" s="100">
        <v>0</v>
      </c>
      <c r="K27" s="99">
        <v>0</v>
      </c>
      <c r="L27" s="99">
        <v>0</v>
      </c>
      <c r="M27" s="99">
        <v>0</v>
      </c>
      <c r="N27" s="98">
        <f>O27+Q27</f>
        <v>0</v>
      </c>
      <c r="O27" s="99">
        <v>0</v>
      </c>
      <c r="P27" s="99">
        <v>0</v>
      </c>
      <c r="Q27" s="99">
        <v>0</v>
      </c>
    </row>
    <row r="28" spans="1:17" s="50" customFormat="1" ht="31.5" customHeight="1">
      <c r="A28" s="84"/>
      <c r="B28" s="84">
        <v>71014</v>
      </c>
      <c r="C28" s="97" t="s">
        <v>167</v>
      </c>
      <c r="D28" s="98">
        <f>SUM(E28,N28)</f>
        <v>2400</v>
      </c>
      <c r="E28" s="98">
        <f>SUM(F28,I28:M28)</f>
        <v>2400</v>
      </c>
      <c r="F28" s="98">
        <f>SUM(G28:H28)</f>
        <v>2400</v>
      </c>
      <c r="G28" s="98">
        <v>0</v>
      </c>
      <c r="H28" s="98">
        <v>2400</v>
      </c>
      <c r="I28" s="99">
        <v>0</v>
      </c>
      <c r="J28" s="100">
        <v>0</v>
      </c>
      <c r="K28" s="99">
        <v>0</v>
      </c>
      <c r="L28" s="99">
        <v>0</v>
      </c>
      <c r="M28" s="99">
        <v>0</v>
      </c>
      <c r="N28" s="98">
        <f>O28+Q28</f>
        <v>0</v>
      </c>
      <c r="O28" s="99">
        <v>0</v>
      </c>
      <c r="P28" s="99">
        <v>0</v>
      </c>
      <c r="Q28" s="99">
        <v>0</v>
      </c>
    </row>
    <row r="29" spans="1:17" s="50" customFormat="1" ht="27" customHeight="1">
      <c r="A29" s="84"/>
      <c r="B29" s="84">
        <v>71035</v>
      </c>
      <c r="C29" s="97" t="s">
        <v>38</v>
      </c>
      <c r="D29" s="98">
        <f>SUM(E29,N29)</f>
        <v>1137900</v>
      </c>
      <c r="E29" s="98">
        <f>SUM(F29,I29:M29)</f>
        <v>542900</v>
      </c>
      <c r="F29" s="98">
        <f>SUM(G29:H29)</f>
        <v>542900</v>
      </c>
      <c r="G29" s="98">
        <v>0</v>
      </c>
      <c r="H29" s="98">
        <v>542900</v>
      </c>
      <c r="I29" s="99">
        <v>0</v>
      </c>
      <c r="J29" s="100">
        <v>0</v>
      </c>
      <c r="K29" s="99">
        <v>0</v>
      </c>
      <c r="L29" s="99">
        <v>0</v>
      </c>
      <c r="M29" s="99">
        <v>0</v>
      </c>
      <c r="N29" s="98">
        <f>O29+Q29</f>
        <v>595000</v>
      </c>
      <c r="O29" s="99">
        <v>595000</v>
      </c>
      <c r="P29" s="99">
        <v>0</v>
      </c>
      <c r="Q29" s="99">
        <v>0</v>
      </c>
    </row>
    <row r="30" spans="1:17" s="96" customFormat="1" ht="31.5" customHeight="1">
      <c r="A30" s="89">
        <v>750</v>
      </c>
      <c r="B30" s="89"/>
      <c r="C30" s="90" t="s">
        <v>40</v>
      </c>
      <c r="D30" s="91">
        <f aca="true" t="shared" si="4" ref="D30:Q30">SUM(D31:D35)</f>
        <v>20215611</v>
      </c>
      <c r="E30" s="91">
        <f t="shared" si="4"/>
        <v>20023611</v>
      </c>
      <c r="F30" s="91">
        <f t="shared" si="4"/>
        <v>19392797</v>
      </c>
      <c r="G30" s="91">
        <f t="shared" si="4"/>
        <v>13427661</v>
      </c>
      <c r="H30" s="91">
        <f t="shared" si="4"/>
        <v>5965136</v>
      </c>
      <c r="I30" s="91">
        <f t="shared" si="4"/>
        <v>65000</v>
      </c>
      <c r="J30" s="92">
        <f t="shared" si="4"/>
        <v>565814</v>
      </c>
      <c r="K30" s="91">
        <f t="shared" si="4"/>
        <v>0</v>
      </c>
      <c r="L30" s="91">
        <f t="shared" si="4"/>
        <v>0</v>
      </c>
      <c r="M30" s="91">
        <f t="shared" si="4"/>
        <v>0</v>
      </c>
      <c r="N30" s="91">
        <f t="shared" si="4"/>
        <v>192000</v>
      </c>
      <c r="O30" s="91">
        <f t="shared" si="4"/>
        <v>192000</v>
      </c>
      <c r="P30" s="91">
        <f t="shared" si="4"/>
        <v>0</v>
      </c>
      <c r="Q30" s="91">
        <f t="shared" si="4"/>
        <v>0</v>
      </c>
    </row>
    <row r="31" spans="1:17" s="50" customFormat="1" ht="26.25" customHeight="1">
      <c r="A31" s="84"/>
      <c r="B31" s="84">
        <v>75011</v>
      </c>
      <c r="C31" s="97" t="s">
        <v>168</v>
      </c>
      <c r="D31" s="98">
        <f>SUM(E31,N31)</f>
        <v>359343</v>
      </c>
      <c r="E31" s="98">
        <f>SUM(F31,I31:M31)</f>
        <v>359343</v>
      </c>
      <c r="F31" s="98">
        <f>SUM(G31:H31)</f>
        <v>359343</v>
      </c>
      <c r="G31" s="98">
        <v>333287</v>
      </c>
      <c r="H31" s="98">
        <v>26056</v>
      </c>
      <c r="I31" s="99">
        <v>0</v>
      </c>
      <c r="J31" s="100">
        <v>0</v>
      </c>
      <c r="K31" s="99">
        <v>0</v>
      </c>
      <c r="L31" s="99">
        <v>0</v>
      </c>
      <c r="M31" s="99">
        <v>0</v>
      </c>
      <c r="N31" s="98">
        <f>O31+Q31</f>
        <v>0</v>
      </c>
      <c r="O31" s="99">
        <v>0</v>
      </c>
      <c r="P31" s="99">
        <v>0</v>
      </c>
      <c r="Q31" s="99">
        <v>0</v>
      </c>
    </row>
    <row r="32" spans="1:17" s="50" customFormat="1" ht="32.25" customHeight="1">
      <c r="A32" s="84"/>
      <c r="B32" s="84">
        <v>75022</v>
      </c>
      <c r="C32" s="97" t="s">
        <v>169</v>
      </c>
      <c r="D32" s="98">
        <f>SUM(E32,N32)</f>
        <v>502900</v>
      </c>
      <c r="E32" s="98">
        <f>SUM(F32,I32:M32)</f>
        <v>502900</v>
      </c>
      <c r="F32" s="98">
        <f>SUM(G32:H32)</f>
        <v>7900</v>
      </c>
      <c r="G32" s="98">
        <v>0</v>
      </c>
      <c r="H32" s="98">
        <v>7900</v>
      </c>
      <c r="I32" s="99">
        <v>0</v>
      </c>
      <c r="J32" s="100">
        <v>495000</v>
      </c>
      <c r="K32" s="99">
        <v>0</v>
      </c>
      <c r="L32" s="99">
        <v>0</v>
      </c>
      <c r="M32" s="99">
        <v>0</v>
      </c>
      <c r="N32" s="98">
        <f>O32+Q32</f>
        <v>0</v>
      </c>
      <c r="O32" s="99">
        <v>0</v>
      </c>
      <c r="P32" s="99">
        <v>0</v>
      </c>
      <c r="Q32" s="99">
        <v>0</v>
      </c>
    </row>
    <row r="33" spans="1:17" s="50" customFormat="1" ht="30" customHeight="1">
      <c r="A33" s="84"/>
      <c r="B33" s="84">
        <v>75023</v>
      </c>
      <c r="C33" s="97" t="s">
        <v>44</v>
      </c>
      <c r="D33" s="98">
        <f>SUM(E33,N33)</f>
        <v>16219344</v>
      </c>
      <c r="E33" s="98">
        <f>SUM(F33,I33:M33)</f>
        <v>16027344</v>
      </c>
      <c r="F33" s="98">
        <f>SUM(G33:H33)</f>
        <v>15997074</v>
      </c>
      <c r="G33" s="98">
        <v>12886534</v>
      </c>
      <c r="H33" s="98">
        <v>3110540</v>
      </c>
      <c r="I33" s="99">
        <v>0</v>
      </c>
      <c r="J33" s="100">
        <v>30270</v>
      </c>
      <c r="K33" s="99">
        <v>0</v>
      </c>
      <c r="L33" s="99">
        <v>0</v>
      </c>
      <c r="M33" s="99">
        <v>0</v>
      </c>
      <c r="N33" s="98">
        <f>O33+Q33</f>
        <v>192000</v>
      </c>
      <c r="O33" s="99">
        <v>192000</v>
      </c>
      <c r="P33" s="99">
        <v>0</v>
      </c>
      <c r="Q33" s="99">
        <v>0</v>
      </c>
    </row>
    <row r="34" spans="1:17" s="50" customFormat="1" ht="34.5" customHeight="1">
      <c r="A34" s="84"/>
      <c r="B34" s="84">
        <v>75075</v>
      </c>
      <c r="C34" s="97" t="s">
        <v>170</v>
      </c>
      <c r="D34" s="98">
        <f>SUM(E34,N34)</f>
        <v>2222320</v>
      </c>
      <c r="E34" s="98">
        <f>SUM(F34,I34,J34,L34,M34)</f>
        <v>2222320</v>
      </c>
      <c r="F34" s="98">
        <f>SUM(G34:H34)</f>
        <v>2137320</v>
      </c>
      <c r="G34" s="98">
        <v>61750</v>
      </c>
      <c r="H34" s="98">
        <v>2075570</v>
      </c>
      <c r="I34" s="99">
        <v>65000</v>
      </c>
      <c r="J34" s="100">
        <v>20000</v>
      </c>
      <c r="K34" s="99">
        <v>0</v>
      </c>
      <c r="L34" s="99">
        <v>0</v>
      </c>
      <c r="M34" s="99">
        <v>0</v>
      </c>
      <c r="N34" s="98">
        <f>O34+Q34</f>
        <v>0</v>
      </c>
      <c r="O34" s="99">
        <v>0</v>
      </c>
      <c r="P34" s="99">
        <v>0</v>
      </c>
      <c r="Q34" s="99">
        <v>0</v>
      </c>
    </row>
    <row r="35" spans="1:17" s="50" customFormat="1" ht="30.75" customHeight="1">
      <c r="A35" s="84"/>
      <c r="B35" s="84">
        <v>75095</v>
      </c>
      <c r="C35" s="97" t="s">
        <v>117</v>
      </c>
      <c r="D35" s="98">
        <f>SUM(E35,N35)</f>
        <v>911704</v>
      </c>
      <c r="E35" s="98">
        <f>SUM(F35,I35,J35,L35,M35)</f>
        <v>911704</v>
      </c>
      <c r="F35" s="98">
        <f>SUM(G35:H35)</f>
        <v>891160</v>
      </c>
      <c r="G35" s="98">
        <v>146090</v>
      </c>
      <c r="H35" s="98">
        <v>745070</v>
      </c>
      <c r="I35" s="99">
        <v>0</v>
      </c>
      <c r="J35" s="100">
        <v>20544</v>
      </c>
      <c r="K35" s="99"/>
      <c r="L35" s="99">
        <v>0</v>
      </c>
      <c r="M35" s="99">
        <v>0</v>
      </c>
      <c r="N35" s="98">
        <f>O35+Q35</f>
        <v>0</v>
      </c>
      <c r="O35" s="99">
        <v>0</v>
      </c>
      <c r="P35" s="99">
        <v>0</v>
      </c>
      <c r="Q35" s="99">
        <v>0</v>
      </c>
    </row>
    <row r="36" spans="1:17" s="96" customFormat="1" ht="47.25" customHeight="1">
      <c r="A36" s="89">
        <v>751</v>
      </c>
      <c r="B36" s="89"/>
      <c r="C36" s="90" t="s">
        <v>47</v>
      </c>
      <c r="D36" s="91">
        <f aca="true" t="shared" si="5" ref="D36:Q36">SUM(D37)</f>
        <v>10320</v>
      </c>
      <c r="E36" s="91">
        <f t="shared" si="5"/>
        <v>10320</v>
      </c>
      <c r="F36" s="91">
        <f t="shared" si="5"/>
        <v>10320</v>
      </c>
      <c r="G36" s="91">
        <f t="shared" si="5"/>
        <v>0</v>
      </c>
      <c r="H36" s="91">
        <f t="shared" si="5"/>
        <v>10320</v>
      </c>
      <c r="I36" s="91">
        <f t="shared" si="5"/>
        <v>0</v>
      </c>
      <c r="J36" s="92">
        <f t="shared" si="5"/>
        <v>0</v>
      </c>
      <c r="K36" s="91">
        <f t="shared" si="5"/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91">
        <f t="shared" si="5"/>
        <v>0</v>
      </c>
      <c r="Q36" s="91">
        <f t="shared" si="5"/>
        <v>0</v>
      </c>
    </row>
    <row r="37" spans="1:17" s="50" customFormat="1" ht="38.25" customHeight="1">
      <c r="A37" s="84"/>
      <c r="B37" s="84">
        <v>75101</v>
      </c>
      <c r="C37" s="97" t="s">
        <v>171</v>
      </c>
      <c r="D37" s="98">
        <f>SUM(E37,N37)</f>
        <v>10320</v>
      </c>
      <c r="E37" s="98">
        <f>SUM(F37,I37:M37)</f>
        <v>10320</v>
      </c>
      <c r="F37" s="98">
        <f>SUM(G37:H37)</f>
        <v>10320</v>
      </c>
      <c r="G37" s="98">
        <v>0</v>
      </c>
      <c r="H37" s="98">
        <v>10320</v>
      </c>
      <c r="I37" s="99">
        <v>0</v>
      </c>
      <c r="J37" s="100">
        <v>0</v>
      </c>
      <c r="K37" s="99">
        <v>0</v>
      </c>
      <c r="L37" s="99">
        <v>0</v>
      </c>
      <c r="M37" s="99">
        <v>0</v>
      </c>
      <c r="N37" s="98">
        <f>O37+Q37</f>
        <v>0</v>
      </c>
      <c r="O37" s="99">
        <v>0</v>
      </c>
      <c r="P37" s="99">
        <v>0</v>
      </c>
      <c r="Q37" s="99">
        <v>0</v>
      </c>
    </row>
    <row r="38" spans="1:17" s="50" customFormat="1" ht="29.25" customHeight="1">
      <c r="A38" s="89">
        <v>752</v>
      </c>
      <c r="B38" s="89"/>
      <c r="C38" s="90" t="s">
        <v>49</v>
      </c>
      <c r="D38" s="91">
        <f aca="true" t="shared" si="6" ref="D38:Q38">SUM(D39)</f>
        <v>600</v>
      </c>
      <c r="E38" s="91">
        <f t="shared" si="6"/>
        <v>600</v>
      </c>
      <c r="F38" s="91">
        <f t="shared" si="6"/>
        <v>600</v>
      </c>
      <c r="G38" s="91">
        <f t="shared" si="6"/>
        <v>0</v>
      </c>
      <c r="H38" s="91">
        <f t="shared" si="6"/>
        <v>600</v>
      </c>
      <c r="I38" s="91">
        <f t="shared" si="6"/>
        <v>0</v>
      </c>
      <c r="J38" s="92">
        <f t="shared" si="6"/>
        <v>0</v>
      </c>
      <c r="K38" s="91">
        <f t="shared" si="6"/>
        <v>0</v>
      </c>
      <c r="L38" s="91">
        <f t="shared" si="6"/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91">
        <f t="shared" si="6"/>
        <v>0</v>
      </c>
      <c r="Q38" s="91">
        <f t="shared" si="6"/>
        <v>0</v>
      </c>
    </row>
    <row r="39" spans="1:17" s="50" customFormat="1" ht="30.75" customHeight="1">
      <c r="A39" s="84"/>
      <c r="B39" s="84">
        <v>75212</v>
      </c>
      <c r="C39" s="97" t="s">
        <v>50</v>
      </c>
      <c r="D39" s="98">
        <f>SUM(E39,N39)</f>
        <v>600</v>
      </c>
      <c r="E39" s="98">
        <f>SUM(F39,I39:M39)</f>
        <v>600</v>
      </c>
      <c r="F39" s="98">
        <f>SUM(G39:H39)</f>
        <v>600</v>
      </c>
      <c r="G39" s="98">
        <v>0</v>
      </c>
      <c r="H39" s="98">
        <v>600</v>
      </c>
      <c r="I39" s="99">
        <v>0</v>
      </c>
      <c r="J39" s="100">
        <v>0</v>
      </c>
      <c r="K39" s="99">
        <v>0</v>
      </c>
      <c r="L39" s="99">
        <v>0</v>
      </c>
      <c r="M39" s="99">
        <v>0</v>
      </c>
      <c r="N39" s="98">
        <f>O39+Q39</f>
        <v>0</v>
      </c>
      <c r="O39" s="99">
        <v>0</v>
      </c>
      <c r="P39" s="99">
        <v>0</v>
      </c>
      <c r="Q39" s="99">
        <v>0</v>
      </c>
    </row>
    <row r="40" spans="1:17" s="96" customFormat="1" ht="33" customHeight="1">
      <c r="A40" s="89">
        <v>754</v>
      </c>
      <c r="B40" s="89"/>
      <c r="C40" s="90" t="s">
        <v>51</v>
      </c>
      <c r="D40" s="91">
        <f aca="true" t="shared" si="7" ref="D40:Q40">SUM(D41:D46)</f>
        <v>2254600</v>
      </c>
      <c r="E40" s="91">
        <f t="shared" si="7"/>
        <v>2144600</v>
      </c>
      <c r="F40" s="91">
        <f t="shared" si="7"/>
        <v>2104300</v>
      </c>
      <c r="G40" s="91">
        <f t="shared" si="7"/>
        <v>1812100</v>
      </c>
      <c r="H40" s="91">
        <f t="shared" si="7"/>
        <v>292200</v>
      </c>
      <c r="I40" s="91">
        <f t="shared" si="7"/>
        <v>5000</v>
      </c>
      <c r="J40" s="92">
        <f t="shared" si="7"/>
        <v>35300</v>
      </c>
      <c r="K40" s="91">
        <f t="shared" si="7"/>
        <v>0</v>
      </c>
      <c r="L40" s="91">
        <f t="shared" si="7"/>
        <v>0</v>
      </c>
      <c r="M40" s="91">
        <f t="shared" si="7"/>
        <v>0</v>
      </c>
      <c r="N40" s="91">
        <f t="shared" si="7"/>
        <v>110000</v>
      </c>
      <c r="O40" s="91">
        <f t="shared" si="7"/>
        <v>110000</v>
      </c>
      <c r="P40" s="91">
        <f t="shared" si="7"/>
        <v>0</v>
      </c>
      <c r="Q40" s="91">
        <f t="shared" si="7"/>
        <v>0</v>
      </c>
    </row>
    <row r="41" spans="1:17" s="50" customFormat="1" ht="32.25" customHeight="1">
      <c r="A41" s="84"/>
      <c r="B41" s="84">
        <v>75404</v>
      </c>
      <c r="C41" s="97" t="s">
        <v>172</v>
      </c>
      <c r="D41" s="98">
        <f aca="true" t="shared" si="8" ref="D41:D46">SUM(E41,N41)</f>
        <v>25000</v>
      </c>
      <c r="E41" s="98">
        <f aca="true" t="shared" si="9" ref="E41:E46">SUM(F41,I41:M41)</f>
        <v>5000</v>
      </c>
      <c r="F41" s="98">
        <f aca="true" t="shared" si="10" ref="F41:F46">SUM(G41:H41)</f>
        <v>0</v>
      </c>
      <c r="G41" s="98">
        <v>0</v>
      </c>
      <c r="H41" s="98">
        <v>0</v>
      </c>
      <c r="I41" s="99">
        <v>5000</v>
      </c>
      <c r="J41" s="100">
        <v>0</v>
      </c>
      <c r="K41" s="99">
        <v>0</v>
      </c>
      <c r="L41" s="99">
        <v>0</v>
      </c>
      <c r="M41" s="99">
        <v>0</v>
      </c>
      <c r="N41" s="98">
        <f aca="true" t="shared" si="11" ref="N41:N46">O41+Q41</f>
        <v>20000</v>
      </c>
      <c r="O41" s="99">
        <v>20000</v>
      </c>
      <c r="P41" s="99">
        <v>0</v>
      </c>
      <c r="Q41" s="99">
        <v>0</v>
      </c>
    </row>
    <row r="42" spans="1:17" s="50" customFormat="1" ht="31.5" customHeight="1">
      <c r="A42" s="84"/>
      <c r="B42" s="84">
        <v>75412</v>
      </c>
      <c r="C42" s="97" t="s">
        <v>173</v>
      </c>
      <c r="D42" s="98">
        <f t="shared" si="8"/>
        <v>74300</v>
      </c>
      <c r="E42" s="98">
        <f t="shared" si="9"/>
        <v>74300</v>
      </c>
      <c r="F42" s="98">
        <f t="shared" si="10"/>
        <v>74300</v>
      </c>
      <c r="G42" s="98">
        <v>28600</v>
      </c>
      <c r="H42" s="98">
        <v>45700</v>
      </c>
      <c r="I42" s="99">
        <v>0</v>
      </c>
      <c r="J42" s="100">
        <v>0</v>
      </c>
      <c r="K42" s="99">
        <v>0</v>
      </c>
      <c r="L42" s="99">
        <v>0</v>
      </c>
      <c r="M42" s="99">
        <v>0</v>
      </c>
      <c r="N42" s="98">
        <f t="shared" si="11"/>
        <v>0</v>
      </c>
      <c r="O42" s="99">
        <v>0</v>
      </c>
      <c r="P42" s="99">
        <v>0</v>
      </c>
      <c r="Q42" s="99">
        <v>0</v>
      </c>
    </row>
    <row r="43" spans="1:17" s="50" customFormat="1" ht="37.5" customHeight="1">
      <c r="A43" s="84"/>
      <c r="B43" s="84">
        <v>75413</v>
      </c>
      <c r="C43" s="97" t="s">
        <v>174</v>
      </c>
      <c r="D43" s="98">
        <f t="shared" si="8"/>
        <v>2000</v>
      </c>
      <c r="E43" s="98">
        <f t="shared" si="9"/>
        <v>2000</v>
      </c>
      <c r="F43" s="98">
        <f t="shared" si="10"/>
        <v>2000</v>
      </c>
      <c r="G43" s="98">
        <v>2000</v>
      </c>
      <c r="H43" s="98">
        <v>0</v>
      </c>
      <c r="I43" s="99">
        <v>0</v>
      </c>
      <c r="J43" s="100">
        <v>0</v>
      </c>
      <c r="K43" s="99">
        <v>0</v>
      </c>
      <c r="L43" s="99">
        <v>0</v>
      </c>
      <c r="M43" s="99">
        <v>0</v>
      </c>
      <c r="N43" s="98">
        <f t="shared" si="11"/>
        <v>0</v>
      </c>
      <c r="O43" s="99">
        <v>0</v>
      </c>
      <c r="P43" s="99">
        <v>0</v>
      </c>
      <c r="Q43" s="99">
        <v>0</v>
      </c>
    </row>
    <row r="44" spans="1:17" s="50" customFormat="1" ht="29.25" customHeight="1">
      <c r="A44" s="84"/>
      <c r="B44" s="84">
        <v>75414</v>
      </c>
      <c r="C44" s="97" t="s">
        <v>52</v>
      </c>
      <c r="D44" s="98">
        <f t="shared" si="8"/>
        <v>40200</v>
      </c>
      <c r="E44" s="98">
        <f t="shared" si="9"/>
        <v>40200</v>
      </c>
      <c r="F44" s="98">
        <f t="shared" si="10"/>
        <v>40200</v>
      </c>
      <c r="G44" s="98">
        <v>0</v>
      </c>
      <c r="H44" s="98">
        <v>40200</v>
      </c>
      <c r="I44" s="99">
        <v>0</v>
      </c>
      <c r="J44" s="100">
        <v>0</v>
      </c>
      <c r="K44" s="99">
        <v>0</v>
      </c>
      <c r="L44" s="99">
        <v>0</v>
      </c>
      <c r="M44" s="99">
        <v>0</v>
      </c>
      <c r="N44" s="98">
        <f t="shared" si="11"/>
        <v>0</v>
      </c>
      <c r="O44" s="99">
        <v>0</v>
      </c>
      <c r="P44" s="99">
        <v>0</v>
      </c>
      <c r="Q44" s="99">
        <v>0</v>
      </c>
    </row>
    <row r="45" spans="1:17" s="105" customFormat="1" ht="31.5" customHeight="1">
      <c r="A45" s="101"/>
      <c r="B45" s="101">
        <v>75416</v>
      </c>
      <c r="C45" s="97" t="s">
        <v>53</v>
      </c>
      <c r="D45" s="98">
        <f t="shared" si="8"/>
        <v>2003500</v>
      </c>
      <c r="E45" s="98">
        <f t="shared" si="9"/>
        <v>2003500</v>
      </c>
      <c r="F45" s="98">
        <f t="shared" si="10"/>
        <v>1968200</v>
      </c>
      <c r="G45" s="102">
        <v>1781500</v>
      </c>
      <c r="H45" s="102">
        <v>186700</v>
      </c>
      <c r="I45" s="103">
        <v>0</v>
      </c>
      <c r="J45" s="104">
        <v>35300</v>
      </c>
      <c r="K45" s="103">
        <v>0</v>
      </c>
      <c r="L45" s="103">
        <v>0</v>
      </c>
      <c r="M45" s="103">
        <v>0</v>
      </c>
      <c r="N45" s="98">
        <f t="shared" si="11"/>
        <v>0</v>
      </c>
      <c r="O45" s="103">
        <v>0</v>
      </c>
      <c r="P45" s="103">
        <v>0</v>
      </c>
      <c r="Q45" s="103">
        <v>0</v>
      </c>
    </row>
    <row r="46" spans="1:17" s="105" customFormat="1" ht="29.25" customHeight="1">
      <c r="A46" s="101"/>
      <c r="B46" s="101">
        <v>75495</v>
      </c>
      <c r="C46" s="97" t="s">
        <v>117</v>
      </c>
      <c r="D46" s="98">
        <f t="shared" si="8"/>
        <v>109600</v>
      </c>
      <c r="E46" s="98">
        <f t="shared" si="9"/>
        <v>19600</v>
      </c>
      <c r="F46" s="98">
        <f t="shared" si="10"/>
        <v>19600</v>
      </c>
      <c r="G46" s="102">
        <v>0</v>
      </c>
      <c r="H46" s="102">
        <v>19600</v>
      </c>
      <c r="I46" s="103">
        <v>0</v>
      </c>
      <c r="J46" s="104">
        <v>0</v>
      </c>
      <c r="K46" s="103">
        <v>0</v>
      </c>
      <c r="L46" s="103">
        <v>0</v>
      </c>
      <c r="M46" s="103">
        <v>0</v>
      </c>
      <c r="N46" s="98">
        <f t="shared" si="11"/>
        <v>90000</v>
      </c>
      <c r="O46" s="103">
        <v>90000</v>
      </c>
      <c r="P46" s="103">
        <v>0</v>
      </c>
      <c r="Q46" s="103">
        <v>0</v>
      </c>
    </row>
    <row r="47" spans="1:17" s="96" customFormat="1" ht="27.75" customHeight="1">
      <c r="A47" s="89">
        <v>757</v>
      </c>
      <c r="B47" s="89"/>
      <c r="C47" s="90" t="s">
        <v>175</v>
      </c>
      <c r="D47" s="91">
        <f aca="true" t="shared" si="12" ref="D47:Q47">SUM(D48:D48)</f>
        <v>3526400</v>
      </c>
      <c r="E47" s="91">
        <f t="shared" si="12"/>
        <v>3526400</v>
      </c>
      <c r="F47" s="91">
        <f t="shared" si="12"/>
        <v>0</v>
      </c>
      <c r="G47" s="91">
        <f t="shared" si="12"/>
        <v>0</v>
      </c>
      <c r="H47" s="91">
        <f t="shared" si="12"/>
        <v>0</v>
      </c>
      <c r="I47" s="91">
        <f t="shared" si="12"/>
        <v>0</v>
      </c>
      <c r="J47" s="91">
        <f t="shared" si="12"/>
        <v>0</v>
      </c>
      <c r="K47" s="91">
        <f t="shared" si="12"/>
        <v>0</v>
      </c>
      <c r="L47" s="91">
        <f t="shared" si="12"/>
        <v>0</v>
      </c>
      <c r="M47" s="91">
        <f t="shared" si="12"/>
        <v>3526400</v>
      </c>
      <c r="N47" s="91">
        <f t="shared" si="12"/>
        <v>0</v>
      </c>
      <c r="O47" s="91">
        <f t="shared" si="12"/>
        <v>0</v>
      </c>
      <c r="P47" s="91">
        <f t="shared" si="12"/>
        <v>0</v>
      </c>
      <c r="Q47" s="91">
        <f t="shared" si="12"/>
        <v>0</v>
      </c>
    </row>
    <row r="48" spans="1:17" s="50" customFormat="1" ht="51" customHeight="1">
      <c r="A48" s="84"/>
      <c r="B48" s="84">
        <v>75702</v>
      </c>
      <c r="C48" s="97" t="s">
        <v>176</v>
      </c>
      <c r="D48" s="98">
        <f>SUM(E48,N48)</f>
        <v>3526400</v>
      </c>
      <c r="E48" s="98">
        <f>SUM(F48,I48:M48)</f>
        <v>3526400</v>
      </c>
      <c r="F48" s="98">
        <f>SUM(G48:H48)</f>
        <v>0</v>
      </c>
      <c r="G48" s="98">
        <v>0</v>
      </c>
      <c r="H48" s="98">
        <v>0</v>
      </c>
      <c r="I48" s="99">
        <v>0</v>
      </c>
      <c r="J48" s="100">
        <v>0</v>
      </c>
      <c r="K48" s="99">
        <v>0</v>
      </c>
      <c r="L48" s="99">
        <v>0</v>
      </c>
      <c r="M48" s="99">
        <v>3526400</v>
      </c>
      <c r="N48" s="98">
        <f>O48+Q48</f>
        <v>0</v>
      </c>
      <c r="O48" s="99">
        <v>0</v>
      </c>
      <c r="P48" s="99">
        <v>0</v>
      </c>
      <c r="Q48" s="99">
        <v>0</v>
      </c>
    </row>
    <row r="49" spans="1:17" s="96" customFormat="1" ht="28.5" customHeight="1">
      <c r="A49" s="89">
        <v>758</v>
      </c>
      <c r="B49" s="89"/>
      <c r="C49" s="90" t="s">
        <v>92</v>
      </c>
      <c r="D49" s="91">
        <f aca="true" t="shared" si="13" ref="D49:Q49">SUM(D50)</f>
        <v>600000</v>
      </c>
      <c r="E49" s="91">
        <f t="shared" si="13"/>
        <v>600000</v>
      </c>
      <c r="F49" s="91">
        <f t="shared" si="13"/>
        <v>600000</v>
      </c>
      <c r="G49" s="91">
        <f t="shared" si="13"/>
        <v>0</v>
      </c>
      <c r="H49" s="91">
        <f t="shared" si="13"/>
        <v>600000</v>
      </c>
      <c r="I49" s="91">
        <f t="shared" si="13"/>
        <v>0</v>
      </c>
      <c r="J49" s="92">
        <f t="shared" si="13"/>
        <v>0</v>
      </c>
      <c r="K49" s="91">
        <f t="shared" si="13"/>
        <v>0</v>
      </c>
      <c r="L49" s="91">
        <f t="shared" si="13"/>
        <v>0</v>
      </c>
      <c r="M49" s="91">
        <f t="shared" si="13"/>
        <v>0</v>
      </c>
      <c r="N49" s="91">
        <f t="shared" si="13"/>
        <v>0</v>
      </c>
      <c r="O49" s="91">
        <f t="shared" si="13"/>
        <v>0</v>
      </c>
      <c r="P49" s="91">
        <f t="shared" si="13"/>
        <v>0</v>
      </c>
      <c r="Q49" s="91">
        <f t="shared" si="13"/>
        <v>0</v>
      </c>
    </row>
    <row r="50" spans="1:17" s="50" customFormat="1" ht="33" customHeight="1">
      <c r="A50" s="84"/>
      <c r="B50" s="84">
        <v>75818</v>
      </c>
      <c r="C50" s="97" t="s">
        <v>177</v>
      </c>
      <c r="D50" s="98">
        <f>SUM(E50,N50)</f>
        <v>600000</v>
      </c>
      <c r="E50" s="98">
        <f>SUM(F50,I50:M50)</f>
        <v>600000</v>
      </c>
      <c r="F50" s="98">
        <f>SUM(G50:H50)</f>
        <v>600000</v>
      </c>
      <c r="G50" s="98">
        <v>0</v>
      </c>
      <c r="H50" s="98">
        <v>600000</v>
      </c>
      <c r="I50" s="99">
        <v>0</v>
      </c>
      <c r="J50" s="100">
        <v>0</v>
      </c>
      <c r="K50" s="99">
        <v>0</v>
      </c>
      <c r="L50" s="99">
        <v>0</v>
      </c>
      <c r="M50" s="99">
        <v>0</v>
      </c>
      <c r="N50" s="98">
        <f>O50+Q50</f>
        <v>0</v>
      </c>
      <c r="O50" s="99">
        <v>0</v>
      </c>
      <c r="P50" s="99">
        <v>0</v>
      </c>
      <c r="Q50" s="99">
        <v>0</v>
      </c>
    </row>
    <row r="51" spans="1:17" s="96" customFormat="1" ht="33" customHeight="1">
      <c r="A51" s="89">
        <v>801</v>
      </c>
      <c r="B51" s="89"/>
      <c r="C51" s="90" t="s">
        <v>178</v>
      </c>
      <c r="D51" s="91">
        <f aca="true" t="shared" si="14" ref="D51:Q51">SUM(D52:D59)</f>
        <v>56287843</v>
      </c>
      <c r="E51" s="91">
        <f t="shared" si="14"/>
        <v>53143922</v>
      </c>
      <c r="F51" s="91">
        <f t="shared" si="14"/>
        <v>42900977</v>
      </c>
      <c r="G51" s="91">
        <f t="shared" si="14"/>
        <v>35622589</v>
      </c>
      <c r="H51" s="91">
        <f t="shared" si="14"/>
        <v>7278388</v>
      </c>
      <c r="I51" s="91">
        <f t="shared" si="14"/>
        <v>10071920</v>
      </c>
      <c r="J51" s="92">
        <f t="shared" si="14"/>
        <v>171025</v>
      </c>
      <c r="K51" s="91">
        <f t="shared" si="14"/>
        <v>0</v>
      </c>
      <c r="L51" s="91">
        <f t="shared" si="14"/>
        <v>0</v>
      </c>
      <c r="M51" s="91">
        <f t="shared" si="14"/>
        <v>0</v>
      </c>
      <c r="N51" s="91">
        <f t="shared" si="14"/>
        <v>3143921</v>
      </c>
      <c r="O51" s="91">
        <f t="shared" si="14"/>
        <v>3143921</v>
      </c>
      <c r="P51" s="91">
        <f t="shared" si="14"/>
        <v>0</v>
      </c>
      <c r="Q51" s="91">
        <f t="shared" si="14"/>
        <v>0</v>
      </c>
    </row>
    <row r="52" spans="1:17" s="50" customFormat="1" ht="29.25" customHeight="1">
      <c r="A52" s="106"/>
      <c r="B52" s="106">
        <v>80101</v>
      </c>
      <c r="C52" s="107" t="s">
        <v>98</v>
      </c>
      <c r="D52" s="108">
        <f aca="true" t="shared" si="15" ref="D52:D59">SUM(E52,N52)</f>
        <v>22065710</v>
      </c>
      <c r="E52" s="108">
        <f>SUM(F52,I52,J52)</f>
        <v>21804010</v>
      </c>
      <c r="F52" s="108">
        <f aca="true" t="shared" si="16" ref="F52:F59">SUM(G52:H52)</f>
        <v>19441605</v>
      </c>
      <c r="G52" s="108">
        <v>16670439</v>
      </c>
      <c r="H52" s="108">
        <v>2771166</v>
      </c>
      <c r="I52" s="109">
        <v>2346341</v>
      </c>
      <c r="J52" s="110">
        <v>16064</v>
      </c>
      <c r="K52" s="109">
        <v>0</v>
      </c>
      <c r="L52" s="109">
        <v>0</v>
      </c>
      <c r="M52" s="109">
        <v>0</v>
      </c>
      <c r="N52" s="108">
        <f aca="true" t="shared" si="17" ref="N52:N59">O52+Q52</f>
        <v>261700</v>
      </c>
      <c r="O52" s="109">
        <v>261700</v>
      </c>
      <c r="P52" s="109">
        <v>0</v>
      </c>
      <c r="Q52" s="109">
        <v>0</v>
      </c>
    </row>
    <row r="53" spans="1:17" s="50" customFormat="1" ht="33.75" customHeight="1">
      <c r="A53" s="84"/>
      <c r="B53" s="84">
        <v>80103</v>
      </c>
      <c r="C53" s="97" t="s">
        <v>179</v>
      </c>
      <c r="D53" s="98">
        <f t="shared" si="15"/>
        <v>1307180</v>
      </c>
      <c r="E53" s="98">
        <f>SUM(F53,I53:M53)</f>
        <v>1307180</v>
      </c>
      <c r="F53" s="98">
        <f t="shared" si="16"/>
        <v>1129776</v>
      </c>
      <c r="G53" s="98">
        <v>1079800</v>
      </c>
      <c r="H53" s="98">
        <v>49976</v>
      </c>
      <c r="I53" s="99">
        <v>177404</v>
      </c>
      <c r="J53" s="100">
        <v>0</v>
      </c>
      <c r="K53" s="99">
        <v>0</v>
      </c>
      <c r="L53" s="99">
        <v>0</v>
      </c>
      <c r="M53" s="99">
        <v>0</v>
      </c>
      <c r="N53" s="98">
        <f t="shared" si="17"/>
        <v>0</v>
      </c>
      <c r="O53" s="99">
        <v>0</v>
      </c>
      <c r="P53" s="99">
        <v>0</v>
      </c>
      <c r="Q53" s="99">
        <v>0</v>
      </c>
    </row>
    <row r="54" spans="1:17" s="50" customFormat="1" ht="24" customHeight="1">
      <c r="A54" s="84"/>
      <c r="B54" s="84">
        <v>80104</v>
      </c>
      <c r="C54" s="97" t="s">
        <v>101</v>
      </c>
      <c r="D54" s="98">
        <f t="shared" si="15"/>
        <v>12976499</v>
      </c>
      <c r="E54" s="98">
        <f>SUM(F54,I54:M54)</f>
        <v>12825999</v>
      </c>
      <c r="F54" s="98">
        <f t="shared" si="16"/>
        <v>7272084</v>
      </c>
      <c r="G54" s="98">
        <v>6139079</v>
      </c>
      <c r="H54" s="98">
        <v>1133005</v>
      </c>
      <c r="I54" s="99">
        <v>5551325</v>
      </c>
      <c r="J54" s="100">
        <v>2590</v>
      </c>
      <c r="K54" s="99">
        <v>0</v>
      </c>
      <c r="L54" s="99">
        <v>0</v>
      </c>
      <c r="M54" s="99">
        <v>0</v>
      </c>
      <c r="N54" s="98">
        <f t="shared" si="17"/>
        <v>150500</v>
      </c>
      <c r="O54" s="99">
        <v>150500</v>
      </c>
      <c r="P54" s="99">
        <v>0</v>
      </c>
      <c r="Q54" s="99">
        <v>0</v>
      </c>
    </row>
    <row r="55" spans="1:17" s="50" customFormat="1" ht="24" customHeight="1">
      <c r="A55" s="84"/>
      <c r="B55" s="84">
        <v>80106</v>
      </c>
      <c r="C55" s="97" t="s">
        <v>180</v>
      </c>
      <c r="D55" s="98">
        <f t="shared" si="15"/>
        <v>161082</v>
      </c>
      <c r="E55" s="98">
        <f>SUM(F55,I55:M55)</f>
        <v>161082</v>
      </c>
      <c r="F55" s="98">
        <f t="shared" si="16"/>
        <v>0</v>
      </c>
      <c r="G55" s="98">
        <v>0</v>
      </c>
      <c r="H55" s="98">
        <v>0</v>
      </c>
      <c r="I55" s="99">
        <v>161082</v>
      </c>
      <c r="J55" s="100">
        <v>0</v>
      </c>
      <c r="K55" s="99">
        <v>0</v>
      </c>
      <c r="L55" s="99">
        <v>0</v>
      </c>
      <c r="M55" s="99">
        <v>0</v>
      </c>
      <c r="N55" s="98">
        <f t="shared" si="17"/>
        <v>0</v>
      </c>
      <c r="O55" s="99">
        <v>0</v>
      </c>
      <c r="P55" s="99">
        <v>0</v>
      </c>
      <c r="Q55" s="99">
        <v>0</v>
      </c>
    </row>
    <row r="56" spans="1:17" s="50" customFormat="1" ht="27.75" customHeight="1">
      <c r="A56" s="84"/>
      <c r="B56" s="84">
        <v>80110</v>
      </c>
      <c r="C56" s="97" t="s">
        <v>103</v>
      </c>
      <c r="D56" s="98">
        <f t="shared" si="15"/>
        <v>14392918</v>
      </c>
      <c r="E56" s="98">
        <f>SUM(F56,I56,J56,L56,M56)</f>
        <v>14099918</v>
      </c>
      <c r="F56" s="98">
        <f t="shared" si="16"/>
        <v>12253734</v>
      </c>
      <c r="G56" s="98">
        <v>10811542</v>
      </c>
      <c r="H56" s="98">
        <v>1442192</v>
      </c>
      <c r="I56" s="99">
        <v>1835768</v>
      </c>
      <c r="J56" s="100">
        <v>10416</v>
      </c>
      <c r="K56" s="99">
        <v>0</v>
      </c>
      <c r="L56" s="99">
        <v>0</v>
      </c>
      <c r="M56" s="99">
        <v>0</v>
      </c>
      <c r="N56" s="98">
        <f t="shared" si="17"/>
        <v>293000</v>
      </c>
      <c r="O56" s="99">
        <v>293000</v>
      </c>
      <c r="P56" s="99">
        <v>0</v>
      </c>
      <c r="Q56" s="99">
        <v>0</v>
      </c>
    </row>
    <row r="57" spans="1:17" s="50" customFormat="1" ht="27.75" customHeight="1">
      <c r="A57" s="84"/>
      <c r="B57" s="84">
        <v>80113</v>
      </c>
      <c r="C57" s="97" t="s">
        <v>181</v>
      </c>
      <c r="D57" s="98">
        <f t="shared" si="15"/>
        <v>95000</v>
      </c>
      <c r="E57" s="98">
        <f>SUM(F57,I57:M57)</f>
        <v>95000</v>
      </c>
      <c r="F57" s="98">
        <f t="shared" si="16"/>
        <v>95000</v>
      </c>
      <c r="G57" s="98">
        <v>0</v>
      </c>
      <c r="H57" s="98">
        <v>95000</v>
      </c>
      <c r="I57" s="99">
        <v>0</v>
      </c>
      <c r="J57" s="100">
        <v>0</v>
      </c>
      <c r="K57" s="99">
        <v>0</v>
      </c>
      <c r="L57" s="99">
        <v>0</v>
      </c>
      <c r="M57" s="99">
        <v>0</v>
      </c>
      <c r="N57" s="98">
        <f t="shared" si="17"/>
        <v>0</v>
      </c>
      <c r="O57" s="99">
        <v>0</v>
      </c>
      <c r="P57" s="99">
        <v>0</v>
      </c>
      <c r="Q57" s="99">
        <v>0</v>
      </c>
    </row>
    <row r="58" spans="1:17" s="50" customFormat="1" ht="35.25" customHeight="1">
      <c r="A58" s="84"/>
      <c r="B58" s="84">
        <v>80146</v>
      </c>
      <c r="C58" s="97" t="s">
        <v>182</v>
      </c>
      <c r="D58" s="98">
        <f t="shared" si="15"/>
        <v>219359</v>
      </c>
      <c r="E58" s="98">
        <f>SUM(F58,I58:M58)</f>
        <v>219359</v>
      </c>
      <c r="F58" s="98">
        <f t="shared" si="16"/>
        <v>219359</v>
      </c>
      <c r="G58" s="98">
        <v>0</v>
      </c>
      <c r="H58" s="98">
        <v>219359</v>
      </c>
      <c r="I58" s="99">
        <v>0</v>
      </c>
      <c r="J58" s="100">
        <v>0</v>
      </c>
      <c r="K58" s="99">
        <v>0</v>
      </c>
      <c r="L58" s="99">
        <v>0</v>
      </c>
      <c r="M58" s="99">
        <v>0</v>
      </c>
      <c r="N58" s="98">
        <f t="shared" si="17"/>
        <v>0</v>
      </c>
      <c r="O58" s="99">
        <v>0</v>
      </c>
      <c r="P58" s="99">
        <v>0</v>
      </c>
      <c r="Q58" s="99">
        <v>0</v>
      </c>
    </row>
    <row r="59" spans="1:17" s="50" customFormat="1" ht="28.5" customHeight="1">
      <c r="A59" s="84"/>
      <c r="B59" s="84">
        <v>80195</v>
      </c>
      <c r="C59" s="97" t="s">
        <v>117</v>
      </c>
      <c r="D59" s="98">
        <f t="shared" si="15"/>
        <v>5070095</v>
      </c>
      <c r="E59" s="98">
        <f>SUM(F59,I59:M59)</f>
        <v>2631374</v>
      </c>
      <c r="F59" s="98">
        <f t="shared" si="16"/>
        <v>2489419</v>
      </c>
      <c r="G59" s="98">
        <v>921729</v>
      </c>
      <c r="H59" s="98">
        <v>1567690</v>
      </c>
      <c r="I59" s="99">
        <v>0</v>
      </c>
      <c r="J59" s="100">
        <v>141955</v>
      </c>
      <c r="K59" s="99">
        <v>0</v>
      </c>
      <c r="L59" s="99">
        <v>0</v>
      </c>
      <c r="M59" s="99">
        <v>0</v>
      </c>
      <c r="N59" s="98">
        <f t="shared" si="17"/>
        <v>2438721</v>
      </c>
      <c r="O59" s="99">
        <v>2438721</v>
      </c>
      <c r="P59" s="99">
        <v>0</v>
      </c>
      <c r="Q59" s="99">
        <v>0</v>
      </c>
    </row>
    <row r="60" spans="1:17" s="96" customFormat="1" ht="30.75" customHeight="1">
      <c r="A60" s="89">
        <v>851</v>
      </c>
      <c r="B60" s="89"/>
      <c r="C60" s="90" t="s">
        <v>183</v>
      </c>
      <c r="D60" s="91">
        <f aca="true" t="shared" si="18" ref="D60:Q60">SUM(D61:D63)</f>
        <v>1725360</v>
      </c>
      <c r="E60" s="91">
        <f t="shared" si="18"/>
        <v>1425360</v>
      </c>
      <c r="F60" s="91">
        <f t="shared" si="18"/>
        <v>488800</v>
      </c>
      <c r="G60" s="91">
        <f t="shared" si="18"/>
        <v>160005</v>
      </c>
      <c r="H60" s="91">
        <f t="shared" si="18"/>
        <v>328795</v>
      </c>
      <c r="I60" s="91">
        <f t="shared" si="18"/>
        <v>928560</v>
      </c>
      <c r="J60" s="92">
        <f t="shared" si="18"/>
        <v>8000</v>
      </c>
      <c r="K60" s="91">
        <f t="shared" si="18"/>
        <v>0</v>
      </c>
      <c r="L60" s="91">
        <f t="shared" si="18"/>
        <v>0</v>
      </c>
      <c r="M60" s="91">
        <f t="shared" si="18"/>
        <v>0</v>
      </c>
      <c r="N60" s="91">
        <f t="shared" si="18"/>
        <v>300000</v>
      </c>
      <c r="O60" s="91">
        <f t="shared" si="18"/>
        <v>300000</v>
      </c>
      <c r="P60" s="91">
        <f t="shared" si="18"/>
        <v>0</v>
      </c>
      <c r="Q60" s="91">
        <f t="shared" si="18"/>
        <v>0</v>
      </c>
    </row>
    <row r="61" spans="1:17" s="50" customFormat="1" ht="30.75" customHeight="1">
      <c r="A61" s="84"/>
      <c r="B61" s="84">
        <v>85153</v>
      </c>
      <c r="C61" s="97" t="s">
        <v>184</v>
      </c>
      <c r="D61" s="98">
        <f>SUM(E61,N61)</f>
        <v>30000</v>
      </c>
      <c r="E61" s="98">
        <f>SUM(F61,I61:M61)</f>
        <v>30000</v>
      </c>
      <c r="F61" s="98">
        <f>SUM(G61:H61)</f>
        <v>25000</v>
      </c>
      <c r="G61" s="98">
        <v>0</v>
      </c>
      <c r="H61" s="98">
        <v>25000</v>
      </c>
      <c r="I61" s="98">
        <v>0</v>
      </c>
      <c r="J61" s="100">
        <v>5000</v>
      </c>
      <c r="K61" s="99">
        <v>0</v>
      </c>
      <c r="L61" s="99">
        <v>0</v>
      </c>
      <c r="M61" s="99">
        <v>0</v>
      </c>
      <c r="N61" s="98">
        <f>O61+Q61</f>
        <v>0</v>
      </c>
      <c r="O61" s="99">
        <v>0</v>
      </c>
      <c r="P61" s="99">
        <v>0</v>
      </c>
      <c r="Q61" s="99">
        <v>0</v>
      </c>
    </row>
    <row r="62" spans="1:17" s="50" customFormat="1" ht="33" customHeight="1">
      <c r="A62" s="84"/>
      <c r="B62" s="84">
        <v>85154</v>
      </c>
      <c r="C62" s="97" t="s">
        <v>185</v>
      </c>
      <c r="D62" s="98">
        <f>SUM(E62,N62)</f>
        <v>1285000</v>
      </c>
      <c r="E62" s="98">
        <f>SUM(F62,I62:M62)</f>
        <v>1285000</v>
      </c>
      <c r="F62" s="98">
        <f>SUM(G62:H62)</f>
        <v>463800</v>
      </c>
      <c r="G62" s="98">
        <v>160005</v>
      </c>
      <c r="H62" s="98">
        <v>303795</v>
      </c>
      <c r="I62" s="99">
        <v>818200</v>
      </c>
      <c r="J62" s="100">
        <v>3000</v>
      </c>
      <c r="K62" s="99">
        <v>0</v>
      </c>
      <c r="L62" s="99">
        <v>0</v>
      </c>
      <c r="M62" s="99">
        <v>0</v>
      </c>
      <c r="N62" s="98">
        <f>O62+Q62</f>
        <v>0</v>
      </c>
      <c r="O62" s="99">
        <v>0</v>
      </c>
      <c r="P62" s="99"/>
      <c r="Q62" s="99"/>
    </row>
    <row r="63" spans="1:17" s="50" customFormat="1" ht="30.75" customHeight="1">
      <c r="A63" s="84"/>
      <c r="B63" s="84">
        <v>85195</v>
      </c>
      <c r="C63" s="97" t="s">
        <v>117</v>
      </c>
      <c r="D63" s="98">
        <f>SUM(E63,N63)</f>
        <v>410360</v>
      </c>
      <c r="E63" s="98">
        <f>SUM(F63,I63:M63)</f>
        <v>110360</v>
      </c>
      <c r="F63" s="98">
        <f>SUM(G63:H63)</f>
        <v>0</v>
      </c>
      <c r="G63" s="98">
        <v>0</v>
      </c>
      <c r="H63" s="98">
        <v>0</v>
      </c>
      <c r="I63" s="99">
        <v>110360</v>
      </c>
      <c r="J63" s="100">
        <v>0</v>
      </c>
      <c r="K63" s="99">
        <v>0</v>
      </c>
      <c r="L63" s="99">
        <v>0</v>
      </c>
      <c r="M63" s="99">
        <v>0</v>
      </c>
      <c r="N63" s="98">
        <f>O63+Q63</f>
        <v>300000</v>
      </c>
      <c r="O63" s="99">
        <v>300000</v>
      </c>
      <c r="P63" s="99">
        <v>0</v>
      </c>
      <c r="Q63" s="99">
        <v>0</v>
      </c>
    </row>
    <row r="64" spans="1:17" s="96" customFormat="1" ht="32.25" customHeight="1">
      <c r="A64" s="89">
        <v>852</v>
      </c>
      <c r="B64" s="89"/>
      <c r="C64" s="90" t="s">
        <v>104</v>
      </c>
      <c r="D64" s="91">
        <f aca="true" t="shared" si="19" ref="D64:Q64">SUM(D65:D77)</f>
        <v>22538766</v>
      </c>
      <c r="E64" s="91">
        <f t="shared" si="19"/>
        <v>22472766</v>
      </c>
      <c r="F64" s="91">
        <f t="shared" si="19"/>
        <v>7222496</v>
      </c>
      <c r="G64" s="91">
        <f t="shared" si="19"/>
        <v>3539014</v>
      </c>
      <c r="H64" s="91">
        <f t="shared" si="19"/>
        <v>3683482</v>
      </c>
      <c r="I64" s="91">
        <f t="shared" si="19"/>
        <v>420100</v>
      </c>
      <c r="J64" s="91">
        <f t="shared" si="19"/>
        <v>14830170</v>
      </c>
      <c r="K64" s="91">
        <f t="shared" si="19"/>
        <v>0</v>
      </c>
      <c r="L64" s="91">
        <f t="shared" si="19"/>
        <v>0</v>
      </c>
      <c r="M64" s="91">
        <f t="shared" si="19"/>
        <v>0</v>
      </c>
      <c r="N64" s="91">
        <f t="shared" si="19"/>
        <v>66000</v>
      </c>
      <c r="O64" s="91">
        <f t="shared" si="19"/>
        <v>66000</v>
      </c>
      <c r="P64" s="91">
        <f t="shared" si="19"/>
        <v>0</v>
      </c>
      <c r="Q64" s="91">
        <f t="shared" si="19"/>
        <v>0</v>
      </c>
    </row>
    <row r="65" spans="1:17" s="50" customFormat="1" ht="32.25" customHeight="1">
      <c r="A65" s="84"/>
      <c r="B65" s="84">
        <v>85201</v>
      </c>
      <c r="C65" s="97" t="s">
        <v>121</v>
      </c>
      <c r="D65" s="98">
        <f aca="true" t="shared" si="20" ref="D65:D77">SUM(E65,N65)</f>
        <v>80000</v>
      </c>
      <c r="E65" s="98">
        <f aca="true" t="shared" si="21" ref="E65:E77">SUM(F65,I65:M65)</f>
        <v>80000</v>
      </c>
      <c r="F65" s="98">
        <f aca="true" t="shared" si="22" ref="F65:F77">SUM(G65:H65)</f>
        <v>80000</v>
      </c>
      <c r="G65" s="98">
        <v>0</v>
      </c>
      <c r="H65" s="98">
        <v>80000</v>
      </c>
      <c r="I65" s="99">
        <v>0</v>
      </c>
      <c r="J65" s="100">
        <v>0</v>
      </c>
      <c r="K65" s="99">
        <v>0</v>
      </c>
      <c r="L65" s="99">
        <v>0</v>
      </c>
      <c r="M65" s="99">
        <v>0</v>
      </c>
      <c r="N65" s="98">
        <f aca="true" t="shared" si="23" ref="N65:N77">O65+Q65</f>
        <v>0</v>
      </c>
      <c r="O65" s="99">
        <v>0</v>
      </c>
      <c r="P65" s="99">
        <v>0</v>
      </c>
      <c r="Q65" s="99">
        <v>0</v>
      </c>
    </row>
    <row r="66" spans="1:17" s="50" customFormat="1" ht="33" customHeight="1">
      <c r="A66" s="84"/>
      <c r="B66" s="84">
        <v>85202</v>
      </c>
      <c r="C66" s="97" t="s">
        <v>105</v>
      </c>
      <c r="D66" s="98">
        <f t="shared" si="20"/>
        <v>1500000</v>
      </c>
      <c r="E66" s="98">
        <f t="shared" si="21"/>
        <v>1500000</v>
      </c>
      <c r="F66" s="98">
        <f t="shared" si="22"/>
        <v>1500000</v>
      </c>
      <c r="G66" s="98">
        <v>0</v>
      </c>
      <c r="H66" s="98">
        <v>1500000</v>
      </c>
      <c r="I66" s="99">
        <v>0</v>
      </c>
      <c r="J66" s="100">
        <v>0</v>
      </c>
      <c r="K66" s="99">
        <v>0</v>
      </c>
      <c r="L66" s="99">
        <v>0</v>
      </c>
      <c r="M66" s="99">
        <v>0</v>
      </c>
      <c r="N66" s="98">
        <f t="shared" si="23"/>
        <v>0</v>
      </c>
      <c r="O66" s="99">
        <v>0</v>
      </c>
      <c r="P66" s="99">
        <v>0</v>
      </c>
      <c r="Q66" s="99">
        <v>0</v>
      </c>
    </row>
    <row r="67" spans="1:17" s="50" customFormat="1" ht="33" customHeight="1">
      <c r="A67" s="84"/>
      <c r="B67" s="84">
        <v>85203</v>
      </c>
      <c r="C67" s="97" t="s">
        <v>106</v>
      </c>
      <c r="D67" s="98">
        <f t="shared" si="20"/>
        <v>768582</v>
      </c>
      <c r="E67" s="98">
        <f t="shared" si="21"/>
        <v>747582</v>
      </c>
      <c r="F67" s="98">
        <f t="shared" si="22"/>
        <v>745982</v>
      </c>
      <c r="G67" s="98">
        <v>410272</v>
      </c>
      <c r="H67" s="98">
        <v>335710</v>
      </c>
      <c r="I67" s="99">
        <v>0</v>
      </c>
      <c r="J67" s="100">
        <v>1600</v>
      </c>
      <c r="K67" s="99">
        <v>0</v>
      </c>
      <c r="L67" s="99">
        <v>0</v>
      </c>
      <c r="M67" s="99">
        <v>0</v>
      </c>
      <c r="N67" s="98">
        <f t="shared" si="23"/>
        <v>21000</v>
      </c>
      <c r="O67" s="99">
        <v>21000</v>
      </c>
      <c r="P67" s="99">
        <v>0</v>
      </c>
      <c r="Q67" s="99">
        <v>0</v>
      </c>
    </row>
    <row r="68" spans="1:17" s="50" customFormat="1" ht="33" customHeight="1">
      <c r="A68" s="84"/>
      <c r="B68" s="84">
        <v>85204</v>
      </c>
      <c r="C68" s="97" t="s">
        <v>186</v>
      </c>
      <c r="D68" s="98">
        <f t="shared" si="20"/>
        <v>20000</v>
      </c>
      <c r="E68" s="98">
        <f t="shared" si="21"/>
        <v>20000</v>
      </c>
      <c r="F68" s="98">
        <f t="shared" si="22"/>
        <v>20000</v>
      </c>
      <c r="G68" s="98">
        <v>0</v>
      </c>
      <c r="H68" s="98">
        <v>20000</v>
      </c>
      <c r="I68" s="99">
        <v>0</v>
      </c>
      <c r="J68" s="100">
        <v>0</v>
      </c>
      <c r="K68" s="99">
        <v>0</v>
      </c>
      <c r="L68" s="99">
        <v>0</v>
      </c>
      <c r="M68" s="99">
        <v>0</v>
      </c>
      <c r="N68" s="98">
        <f t="shared" si="23"/>
        <v>0</v>
      </c>
      <c r="O68" s="99">
        <v>0</v>
      </c>
      <c r="P68" s="99">
        <v>0</v>
      </c>
      <c r="Q68" s="99">
        <v>0</v>
      </c>
    </row>
    <row r="69" spans="1:17" s="50" customFormat="1" ht="57.75" customHeight="1">
      <c r="A69" s="84"/>
      <c r="B69" s="84">
        <v>85212</v>
      </c>
      <c r="C69" s="97" t="s">
        <v>107</v>
      </c>
      <c r="D69" s="98">
        <f t="shared" si="20"/>
        <v>9671000</v>
      </c>
      <c r="E69" s="98">
        <f t="shared" si="21"/>
        <v>9671000</v>
      </c>
      <c r="F69" s="98">
        <f t="shared" si="22"/>
        <v>490130</v>
      </c>
      <c r="G69" s="98">
        <v>490130</v>
      </c>
      <c r="H69" s="98">
        <v>0</v>
      </c>
      <c r="I69" s="99">
        <v>0</v>
      </c>
      <c r="J69" s="100">
        <v>9180870</v>
      </c>
      <c r="K69" s="99">
        <v>0</v>
      </c>
      <c r="L69" s="99">
        <v>0</v>
      </c>
      <c r="M69" s="99">
        <v>0</v>
      </c>
      <c r="N69" s="98">
        <f t="shared" si="23"/>
        <v>0</v>
      </c>
      <c r="O69" s="99">
        <v>0</v>
      </c>
      <c r="P69" s="99">
        <v>0</v>
      </c>
      <c r="Q69" s="99">
        <v>0</v>
      </c>
    </row>
    <row r="70" spans="1:17" s="50" customFormat="1" ht="48" customHeight="1">
      <c r="A70" s="84"/>
      <c r="B70" s="84">
        <v>85213</v>
      </c>
      <c r="C70" s="97" t="s">
        <v>187</v>
      </c>
      <c r="D70" s="98">
        <f t="shared" si="20"/>
        <v>154300</v>
      </c>
      <c r="E70" s="98">
        <f t="shared" si="21"/>
        <v>154300</v>
      </c>
      <c r="F70" s="98">
        <f t="shared" si="22"/>
        <v>154300</v>
      </c>
      <c r="G70" s="98">
        <v>0</v>
      </c>
      <c r="H70" s="98">
        <v>154300</v>
      </c>
      <c r="I70" s="99">
        <v>0</v>
      </c>
      <c r="J70" s="100">
        <v>0</v>
      </c>
      <c r="K70" s="99">
        <v>0</v>
      </c>
      <c r="L70" s="99">
        <v>0</v>
      </c>
      <c r="M70" s="99">
        <v>0</v>
      </c>
      <c r="N70" s="98">
        <f t="shared" si="23"/>
        <v>0</v>
      </c>
      <c r="O70" s="99">
        <v>0</v>
      </c>
      <c r="P70" s="99">
        <v>0</v>
      </c>
      <c r="Q70" s="99">
        <v>0</v>
      </c>
    </row>
    <row r="71" spans="1:17" s="50" customFormat="1" ht="48" customHeight="1">
      <c r="A71" s="84"/>
      <c r="B71" s="84">
        <v>85214</v>
      </c>
      <c r="C71" s="97" t="s">
        <v>111</v>
      </c>
      <c r="D71" s="98">
        <f t="shared" si="20"/>
        <v>3310000</v>
      </c>
      <c r="E71" s="98">
        <f t="shared" si="21"/>
        <v>3310000</v>
      </c>
      <c r="F71" s="98">
        <f t="shared" si="22"/>
        <v>0</v>
      </c>
      <c r="G71" s="98">
        <v>0</v>
      </c>
      <c r="H71" s="98">
        <v>0</v>
      </c>
      <c r="I71" s="99">
        <v>0</v>
      </c>
      <c r="J71" s="100">
        <v>3310000</v>
      </c>
      <c r="K71" s="99">
        <v>0</v>
      </c>
      <c r="L71" s="99">
        <v>0</v>
      </c>
      <c r="M71" s="99">
        <v>0</v>
      </c>
      <c r="N71" s="98">
        <f t="shared" si="23"/>
        <v>0</v>
      </c>
      <c r="O71" s="99">
        <v>0</v>
      </c>
      <c r="P71" s="99">
        <v>0</v>
      </c>
      <c r="Q71" s="99">
        <v>0</v>
      </c>
    </row>
    <row r="72" spans="1:17" s="50" customFormat="1" ht="33" customHeight="1">
      <c r="A72" s="106"/>
      <c r="B72" s="106">
        <v>85215</v>
      </c>
      <c r="C72" s="107" t="s">
        <v>188</v>
      </c>
      <c r="D72" s="108">
        <f t="shared" si="20"/>
        <v>1050000</v>
      </c>
      <c r="E72" s="108">
        <f t="shared" si="21"/>
        <v>1050000</v>
      </c>
      <c r="F72" s="108">
        <f t="shared" si="22"/>
        <v>0</v>
      </c>
      <c r="G72" s="108">
        <v>0</v>
      </c>
      <c r="H72" s="108">
        <v>0</v>
      </c>
      <c r="I72" s="109">
        <v>0</v>
      </c>
      <c r="J72" s="110">
        <v>1050000</v>
      </c>
      <c r="K72" s="109">
        <v>0</v>
      </c>
      <c r="L72" s="109">
        <v>0</v>
      </c>
      <c r="M72" s="109">
        <v>0</v>
      </c>
      <c r="N72" s="108">
        <f t="shared" si="23"/>
        <v>0</v>
      </c>
      <c r="O72" s="109">
        <v>0</v>
      </c>
      <c r="P72" s="109">
        <v>0</v>
      </c>
      <c r="Q72" s="109">
        <v>0</v>
      </c>
    </row>
    <row r="73" spans="1:17" s="50" customFormat="1" ht="29.25" customHeight="1">
      <c r="A73" s="84"/>
      <c r="B73" s="84">
        <v>85216</v>
      </c>
      <c r="C73" s="97" t="s">
        <v>189</v>
      </c>
      <c r="D73" s="98">
        <f t="shared" si="20"/>
        <v>921000</v>
      </c>
      <c r="E73" s="98">
        <f t="shared" si="21"/>
        <v>921000</v>
      </c>
      <c r="F73" s="98">
        <f t="shared" si="22"/>
        <v>0</v>
      </c>
      <c r="G73" s="98">
        <v>0</v>
      </c>
      <c r="H73" s="98">
        <v>0</v>
      </c>
      <c r="I73" s="99">
        <v>0</v>
      </c>
      <c r="J73" s="100">
        <v>921000</v>
      </c>
      <c r="K73" s="99">
        <v>0</v>
      </c>
      <c r="L73" s="99">
        <v>0</v>
      </c>
      <c r="M73" s="99">
        <v>0</v>
      </c>
      <c r="N73" s="98">
        <f t="shared" si="23"/>
        <v>0</v>
      </c>
      <c r="O73" s="99">
        <v>0</v>
      </c>
      <c r="P73" s="99">
        <v>0</v>
      </c>
      <c r="Q73" s="99">
        <v>0</v>
      </c>
    </row>
    <row r="74" spans="1:17" s="50" customFormat="1" ht="30.75" customHeight="1">
      <c r="A74" s="84"/>
      <c r="B74" s="84">
        <v>85219</v>
      </c>
      <c r="C74" s="97" t="s">
        <v>113</v>
      </c>
      <c r="D74" s="98">
        <f t="shared" si="20"/>
        <v>3232384</v>
      </c>
      <c r="E74" s="98">
        <f t="shared" si="21"/>
        <v>3187384</v>
      </c>
      <c r="F74" s="98">
        <f t="shared" si="22"/>
        <v>3170684</v>
      </c>
      <c r="G74" s="98">
        <v>2638612</v>
      </c>
      <c r="H74" s="98">
        <v>532072</v>
      </c>
      <c r="I74" s="99">
        <v>0</v>
      </c>
      <c r="J74" s="100">
        <v>16700</v>
      </c>
      <c r="K74" s="99">
        <v>0</v>
      </c>
      <c r="L74" s="99">
        <v>0</v>
      </c>
      <c r="M74" s="99">
        <v>0</v>
      </c>
      <c r="N74" s="98">
        <f t="shared" si="23"/>
        <v>45000</v>
      </c>
      <c r="O74" s="99">
        <v>45000</v>
      </c>
      <c r="P74" s="99">
        <v>0</v>
      </c>
      <c r="Q74" s="99">
        <v>0</v>
      </c>
    </row>
    <row r="75" spans="1:17" s="50" customFormat="1" ht="45.75" customHeight="1">
      <c r="A75" s="84"/>
      <c r="B75" s="84">
        <v>85220</v>
      </c>
      <c r="C75" s="97" t="s">
        <v>190</v>
      </c>
      <c r="D75" s="98">
        <f t="shared" si="20"/>
        <v>11400</v>
      </c>
      <c r="E75" s="98">
        <f t="shared" si="21"/>
        <v>11400</v>
      </c>
      <c r="F75" s="98">
        <f t="shared" si="22"/>
        <v>11400</v>
      </c>
      <c r="G75" s="98">
        <v>0</v>
      </c>
      <c r="H75" s="98">
        <v>11400</v>
      </c>
      <c r="I75" s="99">
        <v>0</v>
      </c>
      <c r="J75" s="100">
        <v>0</v>
      </c>
      <c r="K75" s="99">
        <v>0</v>
      </c>
      <c r="L75" s="99">
        <v>0</v>
      </c>
      <c r="M75" s="99">
        <v>0</v>
      </c>
      <c r="N75" s="98">
        <f t="shared" si="23"/>
        <v>0</v>
      </c>
      <c r="O75" s="99">
        <v>0</v>
      </c>
      <c r="P75" s="99">
        <v>0</v>
      </c>
      <c r="Q75" s="99">
        <v>0</v>
      </c>
    </row>
    <row r="76" spans="1:17" s="50" customFormat="1" ht="42" customHeight="1">
      <c r="A76" s="84"/>
      <c r="B76" s="84">
        <v>85228</v>
      </c>
      <c r="C76" s="97" t="s">
        <v>116</v>
      </c>
      <c r="D76" s="98">
        <f t="shared" si="20"/>
        <v>1050000</v>
      </c>
      <c r="E76" s="98">
        <f t="shared" si="21"/>
        <v>1050000</v>
      </c>
      <c r="F76" s="98">
        <f t="shared" si="22"/>
        <v>1050000</v>
      </c>
      <c r="G76" s="98">
        <v>0</v>
      </c>
      <c r="H76" s="98">
        <v>1050000</v>
      </c>
      <c r="I76" s="99">
        <v>0</v>
      </c>
      <c r="J76" s="100">
        <v>0</v>
      </c>
      <c r="K76" s="99">
        <v>0</v>
      </c>
      <c r="L76" s="99">
        <v>0</v>
      </c>
      <c r="M76" s="99">
        <v>0</v>
      </c>
      <c r="N76" s="98">
        <f t="shared" si="23"/>
        <v>0</v>
      </c>
      <c r="O76" s="99">
        <v>0</v>
      </c>
      <c r="P76" s="99">
        <v>0</v>
      </c>
      <c r="Q76" s="99">
        <v>0</v>
      </c>
    </row>
    <row r="77" spans="1:17" s="50" customFormat="1" ht="33" customHeight="1">
      <c r="A77" s="84"/>
      <c r="B77" s="84">
        <v>85295</v>
      </c>
      <c r="C77" s="97" t="s">
        <v>117</v>
      </c>
      <c r="D77" s="98">
        <f t="shared" si="20"/>
        <v>770100</v>
      </c>
      <c r="E77" s="98">
        <f t="shared" si="21"/>
        <v>770100</v>
      </c>
      <c r="F77" s="98">
        <f t="shared" si="22"/>
        <v>0</v>
      </c>
      <c r="G77" s="98">
        <v>0</v>
      </c>
      <c r="H77" s="98">
        <v>0</v>
      </c>
      <c r="I77" s="99">
        <v>420100</v>
      </c>
      <c r="J77" s="100">
        <v>350000</v>
      </c>
      <c r="K77" s="99">
        <v>0</v>
      </c>
      <c r="L77" s="99">
        <v>0</v>
      </c>
      <c r="M77" s="99">
        <v>0</v>
      </c>
      <c r="N77" s="98">
        <f t="shared" si="23"/>
        <v>0</v>
      </c>
      <c r="O77" s="99">
        <v>0</v>
      </c>
      <c r="P77" s="99">
        <v>0</v>
      </c>
      <c r="Q77" s="99">
        <v>0</v>
      </c>
    </row>
    <row r="78" spans="1:17" s="96" customFormat="1" ht="41.25" customHeight="1">
      <c r="A78" s="89">
        <v>853</v>
      </c>
      <c r="B78" s="89"/>
      <c r="C78" s="90" t="s">
        <v>118</v>
      </c>
      <c r="D78" s="91">
        <f aca="true" t="shared" si="24" ref="D78:Q78">SUM(D79:D81)</f>
        <v>1579975</v>
      </c>
      <c r="E78" s="91">
        <f t="shared" si="24"/>
        <v>1579975</v>
      </c>
      <c r="F78" s="91">
        <f t="shared" si="24"/>
        <v>1344975</v>
      </c>
      <c r="G78" s="91">
        <f t="shared" si="24"/>
        <v>843629</v>
      </c>
      <c r="H78" s="91">
        <f t="shared" si="24"/>
        <v>501346</v>
      </c>
      <c r="I78" s="91">
        <f t="shared" si="24"/>
        <v>235000</v>
      </c>
      <c r="J78" s="92">
        <f t="shared" si="24"/>
        <v>0</v>
      </c>
      <c r="K78" s="91">
        <f t="shared" si="24"/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</row>
    <row r="79" spans="1:17" s="50" customFormat="1" ht="31.5" customHeight="1">
      <c r="A79" s="84"/>
      <c r="B79" s="84">
        <v>85305</v>
      </c>
      <c r="C79" s="97" t="s">
        <v>119</v>
      </c>
      <c r="D79" s="98">
        <f>SUM(E79,N79)</f>
        <v>1070265</v>
      </c>
      <c r="E79" s="98">
        <f>SUM(F79,I79:M79)</f>
        <v>1070265</v>
      </c>
      <c r="F79" s="98">
        <f>SUM(G79:H79)</f>
        <v>1070265</v>
      </c>
      <c r="G79" s="98">
        <v>815619</v>
      </c>
      <c r="H79" s="98">
        <v>254646</v>
      </c>
      <c r="I79" s="99">
        <v>0</v>
      </c>
      <c r="J79" s="100">
        <v>0</v>
      </c>
      <c r="K79" s="99">
        <v>0</v>
      </c>
      <c r="L79" s="99">
        <v>0</v>
      </c>
      <c r="M79" s="99">
        <v>0</v>
      </c>
      <c r="N79" s="98">
        <f>O79+Q79</f>
        <v>0</v>
      </c>
      <c r="O79" s="99">
        <v>0</v>
      </c>
      <c r="P79" s="99">
        <v>0</v>
      </c>
      <c r="Q79" s="99">
        <v>0</v>
      </c>
    </row>
    <row r="80" spans="1:17" s="50" customFormat="1" ht="31.5" customHeight="1">
      <c r="A80" s="84"/>
      <c r="B80" s="84">
        <v>85334</v>
      </c>
      <c r="C80" s="97" t="s">
        <v>191</v>
      </c>
      <c r="D80" s="98">
        <f>SUM(E80,N80)</f>
        <v>9000</v>
      </c>
      <c r="E80" s="98">
        <f>SUM(F80,I80:M80)</f>
        <v>9000</v>
      </c>
      <c r="F80" s="98">
        <f>SUM(G80:H80)</f>
        <v>9000</v>
      </c>
      <c r="G80" s="98">
        <v>0</v>
      </c>
      <c r="H80" s="98">
        <v>9000</v>
      </c>
      <c r="I80" s="99"/>
      <c r="J80" s="100"/>
      <c r="K80" s="99"/>
      <c r="L80" s="99"/>
      <c r="M80" s="99"/>
      <c r="N80" s="98"/>
      <c r="O80" s="99"/>
      <c r="P80" s="99"/>
      <c r="Q80" s="99"/>
    </row>
    <row r="81" spans="1:17" s="50" customFormat="1" ht="33.75" customHeight="1">
      <c r="A81" s="84"/>
      <c r="B81" s="84">
        <v>85395</v>
      </c>
      <c r="C81" s="97" t="s">
        <v>117</v>
      </c>
      <c r="D81" s="98">
        <f>SUM(E81,N81)</f>
        <v>500710</v>
      </c>
      <c r="E81" s="98">
        <f>SUM(F81,I81:J81)</f>
        <v>500710</v>
      </c>
      <c r="F81" s="98">
        <f>SUM(G81:H81)</f>
        <v>265710</v>
      </c>
      <c r="G81" s="98">
        <v>28010</v>
      </c>
      <c r="H81" s="98">
        <v>237700</v>
      </c>
      <c r="I81" s="99">
        <v>235000</v>
      </c>
      <c r="J81" s="100">
        <v>0</v>
      </c>
      <c r="K81" s="99">
        <v>0</v>
      </c>
      <c r="L81" s="99">
        <v>0</v>
      </c>
      <c r="M81" s="99">
        <v>0</v>
      </c>
      <c r="N81" s="98">
        <f>O81+Q81</f>
        <v>0</v>
      </c>
      <c r="O81" s="99">
        <v>0</v>
      </c>
      <c r="P81" s="99">
        <v>0</v>
      </c>
      <c r="Q81" s="99">
        <v>0</v>
      </c>
    </row>
    <row r="82" spans="1:17" s="96" customFormat="1" ht="38.25" customHeight="1">
      <c r="A82" s="89">
        <v>854</v>
      </c>
      <c r="B82" s="89"/>
      <c r="C82" s="90" t="s">
        <v>120</v>
      </c>
      <c r="D82" s="91">
        <f aca="true" t="shared" si="25" ref="D82:Q82">SUM(D83:D88)</f>
        <v>3055822</v>
      </c>
      <c r="E82" s="91">
        <f t="shared" si="25"/>
        <v>3055822</v>
      </c>
      <c r="F82" s="91">
        <f t="shared" si="25"/>
        <v>2770157</v>
      </c>
      <c r="G82" s="91">
        <f t="shared" si="25"/>
        <v>2428412</v>
      </c>
      <c r="H82" s="91">
        <f t="shared" si="25"/>
        <v>341745</v>
      </c>
      <c r="I82" s="91">
        <f t="shared" si="25"/>
        <v>55000</v>
      </c>
      <c r="J82" s="92">
        <f t="shared" si="25"/>
        <v>230665</v>
      </c>
      <c r="K82" s="91">
        <f t="shared" si="25"/>
        <v>0</v>
      </c>
      <c r="L82" s="91">
        <f t="shared" si="25"/>
        <v>0</v>
      </c>
      <c r="M82" s="91">
        <f t="shared" si="25"/>
        <v>0</v>
      </c>
      <c r="N82" s="91">
        <f t="shared" si="25"/>
        <v>0</v>
      </c>
      <c r="O82" s="91">
        <f t="shared" si="25"/>
        <v>0</v>
      </c>
      <c r="P82" s="91">
        <f t="shared" si="25"/>
        <v>0</v>
      </c>
      <c r="Q82" s="91">
        <f t="shared" si="25"/>
        <v>0</v>
      </c>
    </row>
    <row r="83" spans="1:17" s="50" customFormat="1" ht="31.5" customHeight="1">
      <c r="A83" s="84"/>
      <c r="B83" s="84">
        <v>85401</v>
      </c>
      <c r="C83" s="97" t="s">
        <v>192</v>
      </c>
      <c r="D83" s="98">
        <f aca="true" t="shared" si="26" ref="D83:D88">SUM(E83,N83)</f>
        <v>1085220</v>
      </c>
      <c r="E83" s="98">
        <f aca="true" t="shared" si="27" ref="E83:E88">SUM(F83,I83:M83)</f>
        <v>1085220</v>
      </c>
      <c r="F83" s="98">
        <f aca="true" t="shared" si="28" ref="F83:F88">SUM(G83:H83)</f>
        <v>1085220</v>
      </c>
      <c r="G83" s="98">
        <v>1029443</v>
      </c>
      <c r="H83" s="98">
        <v>55777</v>
      </c>
      <c r="I83" s="99">
        <v>0</v>
      </c>
      <c r="J83" s="100">
        <v>0</v>
      </c>
      <c r="K83" s="99">
        <v>0</v>
      </c>
      <c r="L83" s="99">
        <v>0</v>
      </c>
      <c r="M83" s="99">
        <v>0</v>
      </c>
      <c r="N83" s="98">
        <f aca="true" t="shared" si="29" ref="N83:N88">O83+Q83</f>
        <v>0</v>
      </c>
      <c r="O83" s="99">
        <v>0</v>
      </c>
      <c r="P83" s="99">
        <v>0</v>
      </c>
      <c r="Q83" s="99">
        <v>0</v>
      </c>
    </row>
    <row r="84" spans="1:17" s="50" customFormat="1" ht="31.5" customHeight="1">
      <c r="A84" s="84"/>
      <c r="B84" s="84">
        <v>85407</v>
      </c>
      <c r="C84" s="97" t="s">
        <v>121</v>
      </c>
      <c r="D84" s="98">
        <f t="shared" si="26"/>
        <v>1494551</v>
      </c>
      <c r="E84" s="98">
        <f t="shared" si="27"/>
        <v>1494551</v>
      </c>
      <c r="F84" s="98">
        <f t="shared" si="28"/>
        <v>1493051</v>
      </c>
      <c r="G84" s="98">
        <v>1267969</v>
      </c>
      <c r="H84" s="98">
        <v>225082</v>
      </c>
      <c r="I84" s="99">
        <v>0</v>
      </c>
      <c r="J84" s="100">
        <v>1500</v>
      </c>
      <c r="K84" s="99">
        <v>0</v>
      </c>
      <c r="L84" s="99">
        <v>0</v>
      </c>
      <c r="M84" s="99">
        <v>0</v>
      </c>
      <c r="N84" s="98">
        <f t="shared" si="29"/>
        <v>0</v>
      </c>
      <c r="O84" s="99">
        <v>0</v>
      </c>
      <c r="P84" s="99">
        <v>0</v>
      </c>
      <c r="Q84" s="99">
        <v>0</v>
      </c>
    </row>
    <row r="85" spans="1:17" s="50" customFormat="1" ht="46.5" customHeight="1">
      <c r="A85" s="84"/>
      <c r="B85" s="84">
        <v>85412</v>
      </c>
      <c r="C85" s="97" t="s">
        <v>193</v>
      </c>
      <c r="D85" s="98">
        <f t="shared" si="26"/>
        <v>80000</v>
      </c>
      <c r="E85" s="98">
        <f t="shared" si="27"/>
        <v>80000</v>
      </c>
      <c r="F85" s="98">
        <f t="shared" si="28"/>
        <v>25000</v>
      </c>
      <c r="G85" s="98">
        <v>0</v>
      </c>
      <c r="H85" s="98">
        <v>25000</v>
      </c>
      <c r="I85" s="99">
        <v>55000</v>
      </c>
      <c r="J85" s="100">
        <v>0</v>
      </c>
      <c r="K85" s="99">
        <v>0</v>
      </c>
      <c r="L85" s="99">
        <v>0</v>
      </c>
      <c r="M85" s="99">
        <v>0</v>
      </c>
      <c r="N85" s="98">
        <f t="shared" si="29"/>
        <v>0</v>
      </c>
      <c r="O85" s="99">
        <v>0</v>
      </c>
      <c r="P85" s="99">
        <v>0</v>
      </c>
      <c r="Q85" s="99">
        <v>0</v>
      </c>
    </row>
    <row r="86" spans="1:17" s="50" customFormat="1" ht="30" customHeight="1">
      <c r="A86" s="84"/>
      <c r="B86" s="84">
        <v>85415</v>
      </c>
      <c r="C86" s="97" t="s">
        <v>194</v>
      </c>
      <c r="D86" s="98">
        <f t="shared" si="26"/>
        <v>220000</v>
      </c>
      <c r="E86" s="98">
        <f t="shared" si="27"/>
        <v>220000</v>
      </c>
      <c r="F86" s="98">
        <f t="shared" si="28"/>
        <v>0</v>
      </c>
      <c r="G86" s="98">
        <v>0</v>
      </c>
      <c r="H86" s="98">
        <v>0</v>
      </c>
      <c r="I86" s="99">
        <v>0</v>
      </c>
      <c r="J86" s="100">
        <v>220000</v>
      </c>
      <c r="K86" s="99">
        <v>0</v>
      </c>
      <c r="L86" s="99">
        <v>0</v>
      </c>
      <c r="M86" s="99">
        <v>0</v>
      </c>
      <c r="N86" s="98">
        <f t="shared" si="29"/>
        <v>0</v>
      </c>
      <c r="O86" s="99">
        <v>0</v>
      </c>
      <c r="P86" s="99">
        <v>0</v>
      </c>
      <c r="Q86" s="99">
        <v>0</v>
      </c>
    </row>
    <row r="87" spans="1:17" s="50" customFormat="1" ht="36.75" customHeight="1">
      <c r="A87" s="84"/>
      <c r="B87" s="84">
        <v>85446</v>
      </c>
      <c r="C87" s="97" t="s">
        <v>182</v>
      </c>
      <c r="D87" s="98">
        <f t="shared" si="26"/>
        <v>15886</v>
      </c>
      <c r="E87" s="98">
        <f t="shared" si="27"/>
        <v>15886</v>
      </c>
      <c r="F87" s="98">
        <f t="shared" si="28"/>
        <v>15886</v>
      </c>
      <c r="G87" s="98">
        <v>0</v>
      </c>
      <c r="H87" s="98">
        <v>15886</v>
      </c>
      <c r="I87" s="99">
        <v>0</v>
      </c>
      <c r="J87" s="100">
        <v>0</v>
      </c>
      <c r="K87" s="99">
        <v>0</v>
      </c>
      <c r="L87" s="99">
        <v>0</v>
      </c>
      <c r="M87" s="99">
        <v>0</v>
      </c>
      <c r="N87" s="98">
        <f t="shared" si="29"/>
        <v>0</v>
      </c>
      <c r="O87" s="99">
        <v>0</v>
      </c>
      <c r="P87" s="99">
        <v>0</v>
      </c>
      <c r="Q87" s="99">
        <v>0</v>
      </c>
    </row>
    <row r="88" spans="1:17" s="50" customFormat="1" ht="33" customHeight="1">
      <c r="A88" s="84"/>
      <c r="B88" s="84">
        <v>85495</v>
      </c>
      <c r="C88" s="97" t="s">
        <v>117</v>
      </c>
      <c r="D88" s="98">
        <f t="shared" si="26"/>
        <v>160165</v>
      </c>
      <c r="E88" s="98">
        <f t="shared" si="27"/>
        <v>160165</v>
      </c>
      <c r="F88" s="98">
        <f t="shared" si="28"/>
        <v>151000</v>
      </c>
      <c r="G88" s="98">
        <v>131000</v>
      </c>
      <c r="H88" s="98">
        <v>20000</v>
      </c>
      <c r="I88" s="99">
        <v>0</v>
      </c>
      <c r="J88" s="100">
        <v>9165</v>
      </c>
      <c r="K88" s="99">
        <v>0</v>
      </c>
      <c r="L88" s="99">
        <v>0</v>
      </c>
      <c r="M88" s="99">
        <v>0</v>
      </c>
      <c r="N88" s="98">
        <f t="shared" si="29"/>
        <v>0</v>
      </c>
      <c r="O88" s="99">
        <v>0</v>
      </c>
      <c r="P88" s="99">
        <v>0</v>
      </c>
      <c r="Q88" s="99">
        <v>0</v>
      </c>
    </row>
    <row r="89" spans="1:17" s="96" customFormat="1" ht="41.25" customHeight="1">
      <c r="A89" s="89">
        <v>900</v>
      </c>
      <c r="B89" s="89"/>
      <c r="C89" s="90" t="s">
        <v>122</v>
      </c>
      <c r="D89" s="91">
        <f aca="true" t="shared" si="30" ref="D89:Q89">SUM(D90:D96)</f>
        <v>20827160</v>
      </c>
      <c r="E89" s="91">
        <f t="shared" si="30"/>
        <v>10284160</v>
      </c>
      <c r="F89" s="91">
        <f t="shared" si="30"/>
        <v>10271660</v>
      </c>
      <c r="G89" s="91">
        <f t="shared" si="30"/>
        <v>35460</v>
      </c>
      <c r="H89" s="91">
        <f t="shared" si="30"/>
        <v>10236200</v>
      </c>
      <c r="I89" s="91">
        <f t="shared" si="30"/>
        <v>0</v>
      </c>
      <c r="J89" s="92">
        <f t="shared" si="30"/>
        <v>12500</v>
      </c>
      <c r="K89" s="91">
        <f t="shared" si="30"/>
        <v>7700</v>
      </c>
      <c r="L89" s="91">
        <f t="shared" si="30"/>
        <v>0</v>
      </c>
      <c r="M89" s="91">
        <f t="shared" si="30"/>
        <v>0</v>
      </c>
      <c r="N89" s="91">
        <f t="shared" si="30"/>
        <v>10543000</v>
      </c>
      <c r="O89" s="91">
        <f t="shared" si="30"/>
        <v>10543000</v>
      </c>
      <c r="P89" s="91">
        <f t="shared" si="30"/>
        <v>7673000</v>
      </c>
      <c r="Q89" s="91">
        <f t="shared" si="30"/>
        <v>0</v>
      </c>
    </row>
    <row r="90" spans="1:17" s="50" customFormat="1" ht="29.25" customHeight="1">
      <c r="A90" s="84"/>
      <c r="B90" s="84">
        <v>90001</v>
      </c>
      <c r="C90" s="97" t="s">
        <v>195</v>
      </c>
      <c r="D90" s="98">
        <f aca="true" t="shared" si="31" ref="D90:D96">SUM(E90,N90)</f>
        <v>264500</v>
      </c>
      <c r="E90" s="98">
        <f aca="true" t="shared" si="32" ref="E90:E95">SUM(F90,I90:M90)</f>
        <v>264500</v>
      </c>
      <c r="F90" s="98">
        <f aca="true" t="shared" si="33" ref="F90:F96">SUM(G90:H90)</f>
        <v>264500</v>
      </c>
      <c r="G90" s="98">
        <v>0</v>
      </c>
      <c r="H90" s="98">
        <v>264500</v>
      </c>
      <c r="I90" s="99">
        <v>0</v>
      </c>
      <c r="J90" s="100">
        <v>0</v>
      </c>
      <c r="K90" s="99">
        <v>0</v>
      </c>
      <c r="L90" s="99">
        <v>0</v>
      </c>
      <c r="M90" s="99">
        <v>0</v>
      </c>
      <c r="N90" s="98">
        <f aca="true" t="shared" si="34" ref="N90:N96">O90+Q90</f>
        <v>0</v>
      </c>
      <c r="O90" s="99">
        <v>0</v>
      </c>
      <c r="P90" s="99"/>
      <c r="Q90" s="99"/>
    </row>
    <row r="91" spans="1:17" s="50" customFormat="1" ht="29.25" customHeight="1">
      <c r="A91" s="84"/>
      <c r="B91" s="84">
        <v>90002</v>
      </c>
      <c r="C91" s="97" t="s">
        <v>196</v>
      </c>
      <c r="D91" s="98">
        <f t="shared" si="31"/>
        <v>6550000</v>
      </c>
      <c r="E91" s="98">
        <f t="shared" si="32"/>
        <v>6550000</v>
      </c>
      <c r="F91" s="98">
        <f t="shared" si="33"/>
        <v>6550000</v>
      </c>
      <c r="G91" s="98">
        <v>0</v>
      </c>
      <c r="H91" s="98">
        <v>6550000</v>
      </c>
      <c r="I91" s="99">
        <v>0</v>
      </c>
      <c r="J91" s="100">
        <v>0</v>
      </c>
      <c r="K91" s="99">
        <v>0</v>
      </c>
      <c r="L91" s="99">
        <v>0</v>
      </c>
      <c r="M91" s="99">
        <v>0</v>
      </c>
      <c r="N91" s="98">
        <f t="shared" si="34"/>
        <v>0</v>
      </c>
      <c r="O91" s="99">
        <v>0</v>
      </c>
      <c r="P91" s="99">
        <v>0</v>
      </c>
      <c r="Q91" s="99">
        <v>0</v>
      </c>
    </row>
    <row r="92" spans="1:17" s="50" customFormat="1" ht="29.25" customHeight="1">
      <c r="A92" s="84"/>
      <c r="B92" s="84">
        <v>90003</v>
      </c>
      <c r="C92" s="97" t="s">
        <v>197</v>
      </c>
      <c r="D92" s="98">
        <f t="shared" si="31"/>
        <v>118600</v>
      </c>
      <c r="E92" s="98">
        <f t="shared" si="32"/>
        <v>118600</v>
      </c>
      <c r="F92" s="98">
        <f t="shared" si="33"/>
        <v>118600</v>
      </c>
      <c r="G92" s="98">
        <v>0</v>
      </c>
      <c r="H92" s="98">
        <v>118600</v>
      </c>
      <c r="I92" s="99">
        <v>0</v>
      </c>
      <c r="J92" s="100">
        <v>0</v>
      </c>
      <c r="K92" s="99">
        <v>0</v>
      </c>
      <c r="L92" s="99">
        <v>0</v>
      </c>
      <c r="M92" s="99">
        <v>0</v>
      </c>
      <c r="N92" s="98">
        <f t="shared" si="34"/>
        <v>0</v>
      </c>
      <c r="O92" s="99">
        <v>0</v>
      </c>
      <c r="P92" s="99">
        <v>0</v>
      </c>
      <c r="Q92" s="99">
        <v>0</v>
      </c>
    </row>
    <row r="93" spans="1:17" s="50" customFormat="1" ht="33" customHeight="1">
      <c r="A93" s="84"/>
      <c r="B93" s="84">
        <v>90004</v>
      </c>
      <c r="C93" s="97" t="s">
        <v>198</v>
      </c>
      <c r="D93" s="98">
        <f t="shared" si="31"/>
        <v>2925200</v>
      </c>
      <c r="E93" s="98">
        <f t="shared" si="32"/>
        <v>929200</v>
      </c>
      <c r="F93" s="98">
        <f t="shared" si="33"/>
        <v>929200</v>
      </c>
      <c r="G93" s="98">
        <v>0</v>
      </c>
      <c r="H93" s="98">
        <v>929200</v>
      </c>
      <c r="I93" s="99">
        <v>0</v>
      </c>
      <c r="J93" s="100">
        <v>0</v>
      </c>
      <c r="K93" s="99">
        <v>0</v>
      </c>
      <c r="L93" s="99">
        <v>0</v>
      </c>
      <c r="M93" s="99">
        <v>0</v>
      </c>
      <c r="N93" s="98">
        <f t="shared" si="34"/>
        <v>1996000</v>
      </c>
      <c r="O93" s="99">
        <v>1996000</v>
      </c>
      <c r="P93" s="99">
        <v>0</v>
      </c>
      <c r="Q93" s="99">
        <v>0</v>
      </c>
    </row>
    <row r="94" spans="1:17" s="50" customFormat="1" ht="30.75" customHeight="1">
      <c r="A94" s="84"/>
      <c r="B94" s="84">
        <v>90013</v>
      </c>
      <c r="C94" s="97" t="s">
        <v>199</v>
      </c>
      <c r="D94" s="98">
        <f t="shared" si="31"/>
        <v>202800</v>
      </c>
      <c r="E94" s="98">
        <f t="shared" si="32"/>
        <v>202800</v>
      </c>
      <c r="F94" s="98">
        <f t="shared" si="33"/>
        <v>202800</v>
      </c>
      <c r="G94" s="98">
        <v>0</v>
      </c>
      <c r="H94" s="98">
        <v>202800</v>
      </c>
      <c r="I94" s="99">
        <v>0</v>
      </c>
      <c r="J94" s="100">
        <v>0</v>
      </c>
      <c r="K94" s="99">
        <v>0</v>
      </c>
      <c r="L94" s="99">
        <v>0</v>
      </c>
      <c r="M94" s="99">
        <v>0</v>
      </c>
      <c r="N94" s="98">
        <f t="shared" si="34"/>
        <v>0</v>
      </c>
      <c r="O94" s="99">
        <v>0</v>
      </c>
      <c r="P94" s="99">
        <v>0</v>
      </c>
      <c r="Q94" s="99">
        <v>0</v>
      </c>
    </row>
    <row r="95" spans="1:17" s="50" customFormat="1" ht="30.75" customHeight="1">
      <c r="A95" s="84"/>
      <c r="B95" s="84">
        <v>90015</v>
      </c>
      <c r="C95" s="97" t="s">
        <v>200</v>
      </c>
      <c r="D95" s="98">
        <f t="shared" si="31"/>
        <v>2216200</v>
      </c>
      <c r="E95" s="98">
        <f t="shared" si="32"/>
        <v>1762200</v>
      </c>
      <c r="F95" s="98">
        <f t="shared" si="33"/>
        <v>1762200</v>
      </c>
      <c r="G95" s="98">
        <v>0</v>
      </c>
      <c r="H95" s="98">
        <v>1762200</v>
      </c>
      <c r="I95" s="99">
        <v>0</v>
      </c>
      <c r="J95" s="100">
        <v>0</v>
      </c>
      <c r="K95" s="99">
        <v>0</v>
      </c>
      <c r="L95" s="99">
        <v>0</v>
      </c>
      <c r="M95" s="99">
        <v>0</v>
      </c>
      <c r="N95" s="98">
        <f t="shared" si="34"/>
        <v>454000</v>
      </c>
      <c r="O95" s="99">
        <v>454000</v>
      </c>
      <c r="P95" s="99">
        <v>0</v>
      </c>
      <c r="Q95" s="99">
        <v>0</v>
      </c>
    </row>
    <row r="96" spans="1:17" s="50" customFormat="1" ht="24.75" customHeight="1">
      <c r="A96" s="84"/>
      <c r="B96" s="84">
        <v>90095</v>
      </c>
      <c r="C96" s="97" t="s">
        <v>117</v>
      </c>
      <c r="D96" s="98">
        <f t="shared" si="31"/>
        <v>8549860</v>
      </c>
      <c r="E96" s="98">
        <f>SUM(F96,I96,J96,L96,M96)</f>
        <v>456860</v>
      </c>
      <c r="F96" s="98">
        <f t="shared" si="33"/>
        <v>444360</v>
      </c>
      <c r="G96" s="98">
        <v>35460</v>
      </c>
      <c r="H96" s="98">
        <v>408900</v>
      </c>
      <c r="I96" s="99">
        <v>0</v>
      </c>
      <c r="J96" s="100">
        <v>12500</v>
      </c>
      <c r="K96" s="99">
        <v>7700</v>
      </c>
      <c r="L96" s="99">
        <v>0</v>
      </c>
      <c r="M96" s="99">
        <v>0</v>
      </c>
      <c r="N96" s="98">
        <f t="shared" si="34"/>
        <v>8093000</v>
      </c>
      <c r="O96" s="99">
        <v>8093000</v>
      </c>
      <c r="P96" s="99">
        <v>7673000</v>
      </c>
      <c r="Q96" s="99">
        <v>0</v>
      </c>
    </row>
    <row r="97" spans="1:17" s="96" customFormat="1" ht="29.25" customHeight="1">
      <c r="A97" s="89">
        <v>921</v>
      </c>
      <c r="B97" s="89"/>
      <c r="C97" s="90" t="s">
        <v>201</v>
      </c>
      <c r="D97" s="91">
        <f aca="true" t="shared" si="35" ref="D97:Q97">SUM(D98:D103)</f>
        <v>4924922</v>
      </c>
      <c r="E97" s="91">
        <f t="shared" si="35"/>
        <v>4878922</v>
      </c>
      <c r="F97" s="91">
        <f t="shared" si="35"/>
        <v>177000</v>
      </c>
      <c r="G97" s="91">
        <f t="shared" si="35"/>
        <v>4500</v>
      </c>
      <c r="H97" s="91">
        <f t="shared" si="35"/>
        <v>172500</v>
      </c>
      <c r="I97" s="91">
        <f t="shared" si="35"/>
        <v>4680822</v>
      </c>
      <c r="J97" s="92">
        <f t="shared" si="35"/>
        <v>21100</v>
      </c>
      <c r="K97" s="91">
        <f t="shared" si="35"/>
        <v>0</v>
      </c>
      <c r="L97" s="91">
        <f t="shared" si="35"/>
        <v>0</v>
      </c>
      <c r="M97" s="91">
        <f t="shared" si="35"/>
        <v>0</v>
      </c>
      <c r="N97" s="91">
        <f t="shared" si="35"/>
        <v>46000</v>
      </c>
      <c r="O97" s="91">
        <f t="shared" si="35"/>
        <v>46000</v>
      </c>
      <c r="P97" s="91">
        <f t="shared" si="35"/>
        <v>0</v>
      </c>
      <c r="Q97" s="91">
        <f t="shared" si="35"/>
        <v>0</v>
      </c>
    </row>
    <row r="98" spans="1:17" s="50" customFormat="1" ht="26.25" customHeight="1">
      <c r="A98" s="84"/>
      <c r="B98" s="84">
        <v>92105</v>
      </c>
      <c r="C98" s="97" t="s">
        <v>202</v>
      </c>
      <c r="D98" s="98">
        <f aca="true" t="shared" si="36" ref="D98:D103">SUM(E98,N98)</f>
        <v>289000</v>
      </c>
      <c r="E98" s="98">
        <f aca="true" t="shared" si="37" ref="E98:E103">SUM(F98,I98:M98)</f>
        <v>289000</v>
      </c>
      <c r="F98" s="98">
        <f aca="true" t="shared" si="38" ref="F98:F103">SUM(G98:H98)</f>
        <v>0</v>
      </c>
      <c r="G98" s="98">
        <v>0</v>
      </c>
      <c r="H98" s="98">
        <v>0</v>
      </c>
      <c r="I98" s="99">
        <v>289000</v>
      </c>
      <c r="J98" s="100">
        <v>0</v>
      </c>
      <c r="K98" s="99">
        <v>0</v>
      </c>
      <c r="L98" s="99">
        <v>0</v>
      </c>
      <c r="M98" s="99">
        <v>0</v>
      </c>
      <c r="N98" s="98">
        <f aca="true" t="shared" si="39" ref="N98:N103">O98+Q98</f>
        <v>0</v>
      </c>
      <c r="O98" s="99">
        <v>0</v>
      </c>
      <c r="P98" s="99">
        <v>0</v>
      </c>
      <c r="Q98" s="99">
        <v>0</v>
      </c>
    </row>
    <row r="99" spans="1:17" s="50" customFormat="1" ht="27.75" customHeight="1">
      <c r="A99" s="84"/>
      <c r="B99" s="84">
        <v>92114</v>
      </c>
      <c r="C99" s="97" t="s">
        <v>203</v>
      </c>
      <c r="D99" s="98">
        <f t="shared" si="36"/>
        <v>1526932</v>
      </c>
      <c r="E99" s="98">
        <f t="shared" si="37"/>
        <v>1526932</v>
      </c>
      <c r="F99" s="98">
        <f t="shared" si="38"/>
        <v>0</v>
      </c>
      <c r="G99" s="98">
        <v>0</v>
      </c>
      <c r="H99" s="98">
        <v>0</v>
      </c>
      <c r="I99" s="99">
        <v>1526932</v>
      </c>
      <c r="J99" s="100">
        <v>0</v>
      </c>
      <c r="K99" s="99">
        <v>0</v>
      </c>
      <c r="L99" s="99">
        <v>0</v>
      </c>
      <c r="M99" s="99">
        <v>0</v>
      </c>
      <c r="N99" s="98">
        <f t="shared" si="39"/>
        <v>0</v>
      </c>
      <c r="O99" s="99">
        <v>0</v>
      </c>
      <c r="P99" s="99">
        <v>0</v>
      </c>
      <c r="Q99" s="99">
        <v>0</v>
      </c>
    </row>
    <row r="100" spans="1:17" s="50" customFormat="1" ht="26.25" customHeight="1">
      <c r="A100" s="84"/>
      <c r="B100" s="84">
        <v>92116</v>
      </c>
      <c r="C100" s="97" t="s">
        <v>204</v>
      </c>
      <c r="D100" s="98">
        <f t="shared" si="36"/>
        <v>2131105</v>
      </c>
      <c r="E100" s="98">
        <f t="shared" si="37"/>
        <v>2100105</v>
      </c>
      <c r="F100" s="98">
        <f t="shared" si="38"/>
        <v>0</v>
      </c>
      <c r="G100" s="98">
        <v>0</v>
      </c>
      <c r="H100" s="98">
        <v>0</v>
      </c>
      <c r="I100" s="99">
        <v>2100105</v>
      </c>
      <c r="J100" s="100">
        <v>0</v>
      </c>
      <c r="K100" s="99">
        <v>0</v>
      </c>
      <c r="L100" s="99">
        <v>0</v>
      </c>
      <c r="M100" s="99">
        <v>0</v>
      </c>
      <c r="N100" s="98">
        <f t="shared" si="39"/>
        <v>31000</v>
      </c>
      <c r="O100" s="99">
        <v>31000</v>
      </c>
      <c r="P100" s="99">
        <v>0</v>
      </c>
      <c r="Q100" s="99">
        <v>0</v>
      </c>
    </row>
    <row r="101" spans="1:17" s="50" customFormat="1" ht="27.75" customHeight="1">
      <c r="A101" s="84"/>
      <c r="B101" s="84">
        <v>92118</v>
      </c>
      <c r="C101" s="97" t="s">
        <v>205</v>
      </c>
      <c r="D101" s="98">
        <f t="shared" si="36"/>
        <v>598285</v>
      </c>
      <c r="E101" s="98">
        <f t="shared" si="37"/>
        <v>583285</v>
      </c>
      <c r="F101" s="98">
        <f t="shared" si="38"/>
        <v>0</v>
      </c>
      <c r="G101" s="98">
        <v>0</v>
      </c>
      <c r="H101" s="98">
        <v>0</v>
      </c>
      <c r="I101" s="99">
        <v>583285</v>
      </c>
      <c r="J101" s="100">
        <v>0</v>
      </c>
      <c r="K101" s="99">
        <v>0</v>
      </c>
      <c r="L101" s="99">
        <v>0</v>
      </c>
      <c r="M101" s="99">
        <v>0</v>
      </c>
      <c r="N101" s="98">
        <f t="shared" si="39"/>
        <v>15000</v>
      </c>
      <c r="O101" s="99">
        <v>15000</v>
      </c>
      <c r="P101" s="99">
        <v>0</v>
      </c>
      <c r="Q101" s="99">
        <v>0</v>
      </c>
    </row>
    <row r="102" spans="1:17" s="50" customFormat="1" ht="30" customHeight="1">
      <c r="A102" s="84"/>
      <c r="B102" s="84">
        <v>92120</v>
      </c>
      <c r="C102" s="97" t="s">
        <v>206</v>
      </c>
      <c r="D102" s="98">
        <f t="shared" si="36"/>
        <v>213500</v>
      </c>
      <c r="E102" s="98">
        <f t="shared" si="37"/>
        <v>213500</v>
      </c>
      <c r="F102" s="98">
        <f t="shared" si="38"/>
        <v>32000</v>
      </c>
      <c r="G102" s="98">
        <v>0</v>
      </c>
      <c r="H102" s="98">
        <v>32000</v>
      </c>
      <c r="I102" s="99">
        <v>181500</v>
      </c>
      <c r="J102" s="100">
        <v>0</v>
      </c>
      <c r="K102" s="99">
        <v>0</v>
      </c>
      <c r="L102" s="99">
        <v>0</v>
      </c>
      <c r="M102" s="99">
        <v>0</v>
      </c>
      <c r="N102" s="98">
        <f t="shared" si="39"/>
        <v>0</v>
      </c>
      <c r="O102" s="99">
        <v>0</v>
      </c>
      <c r="P102" s="99">
        <v>0</v>
      </c>
      <c r="Q102" s="99">
        <v>0</v>
      </c>
    </row>
    <row r="103" spans="1:17" s="50" customFormat="1" ht="29.25" customHeight="1">
      <c r="A103" s="84"/>
      <c r="B103" s="84">
        <v>92195</v>
      </c>
      <c r="C103" s="97" t="s">
        <v>117</v>
      </c>
      <c r="D103" s="98">
        <f t="shared" si="36"/>
        <v>166100</v>
      </c>
      <c r="E103" s="98">
        <f t="shared" si="37"/>
        <v>166100</v>
      </c>
      <c r="F103" s="98">
        <f t="shared" si="38"/>
        <v>145000</v>
      </c>
      <c r="G103" s="98">
        <v>4500</v>
      </c>
      <c r="H103" s="98">
        <v>140500</v>
      </c>
      <c r="I103" s="99">
        <v>0</v>
      </c>
      <c r="J103" s="100">
        <v>21100</v>
      </c>
      <c r="K103" s="99">
        <v>0</v>
      </c>
      <c r="L103" s="99">
        <v>0</v>
      </c>
      <c r="M103" s="99">
        <v>0</v>
      </c>
      <c r="N103" s="98">
        <f t="shared" si="39"/>
        <v>0</v>
      </c>
      <c r="O103" s="99">
        <v>0</v>
      </c>
      <c r="P103" s="99">
        <v>0</v>
      </c>
      <c r="Q103" s="99">
        <v>0</v>
      </c>
    </row>
    <row r="104" spans="1:17" s="96" customFormat="1" ht="28.5" customHeight="1">
      <c r="A104" s="89">
        <v>926</v>
      </c>
      <c r="B104" s="89"/>
      <c r="C104" s="90" t="s">
        <v>207</v>
      </c>
      <c r="D104" s="91">
        <f aca="true" t="shared" si="40" ref="D104:Q104">SUM(D105:D107)</f>
        <v>4894511</v>
      </c>
      <c r="E104" s="91">
        <f t="shared" si="40"/>
        <v>4694511</v>
      </c>
      <c r="F104" s="91">
        <f t="shared" si="40"/>
        <v>4374511</v>
      </c>
      <c r="G104" s="91">
        <f t="shared" si="40"/>
        <v>2642901</v>
      </c>
      <c r="H104" s="91">
        <f t="shared" si="40"/>
        <v>1731610</v>
      </c>
      <c r="I104" s="91">
        <f t="shared" si="40"/>
        <v>273600</v>
      </c>
      <c r="J104" s="92">
        <f t="shared" si="40"/>
        <v>46400</v>
      </c>
      <c r="K104" s="91">
        <f t="shared" si="40"/>
        <v>0</v>
      </c>
      <c r="L104" s="91">
        <f t="shared" si="40"/>
        <v>0</v>
      </c>
      <c r="M104" s="91">
        <f t="shared" si="40"/>
        <v>0</v>
      </c>
      <c r="N104" s="91">
        <f t="shared" si="40"/>
        <v>200000</v>
      </c>
      <c r="O104" s="91">
        <f t="shared" si="40"/>
        <v>200000</v>
      </c>
      <c r="P104" s="91">
        <f t="shared" si="40"/>
        <v>0</v>
      </c>
      <c r="Q104" s="91">
        <f t="shared" si="40"/>
        <v>0</v>
      </c>
    </row>
    <row r="105" spans="1:63" s="51" customFormat="1" ht="27.75" customHeight="1">
      <c r="A105" s="85"/>
      <c r="B105" s="85">
        <v>92604</v>
      </c>
      <c r="C105" s="111" t="s">
        <v>128</v>
      </c>
      <c r="D105" s="98">
        <f>SUM(E105,N105)</f>
        <v>4550011</v>
      </c>
      <c r="E105" s="98">
        <f>SUM(F105,I105:M105)</f>
        <v>4350011</v>
      </c>
      <c r="F105" s="98">
        <f>SUM(G105:H105)</f>
        <v>4324011</v>
      </c>
      <c r="G105" s="98">
        <v>2642901</v>
      </c>
      <c r="H105" s="98">
        <v>1681110</v>
      </c>
      <c r="I105" s="98">
        <v>0</v>
      </c>
      <c r="J105" s="112">
        <v>26000</v>
      </c>
      <c r="K105" s="98">
        <v>0</v>
      </c>
      <c r="L105" s="98">
        <v>0</v>
      </c>
      <c r="M105" s="98">
        <v>0</v>
      </c>
      <c r="N105" s="98">
        <f>O105+Q105</f>
        <v>200000</v>
      </c>
      <c r="O105" s="98">
        <v>200000</v>
      </c>
      <c r="P105" s="98">
        <v>0</v>
      </c>
      <c r="Q105" s="98">
        <v>0</v>
      </c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</row>
    <row r="106" spans="1:63" s="51" customFormat="1" ht="30" customHeight="1">
      <c r="A106" s="85"/>
      <c r="B106" s="85">
        <v>92605</v>
      </c>
      <c r="C106" s="111" t="s">
        <v>208</v>
      </c>
      <c r="D106" s="98">
        <f>SUM(E106,N106)</f>
        <v>273600</v>
      </c>
      <c r="E106" s="98">
        <f>SUM(F106,I106:M106)</f>
        <v>273600</v>
      </c>
      <c r="F106" s="98">
        <f>SUM(G106:H106)</f>
        <v>0</v>
      </c>
      <c r="G106" s="98">
        <v>0</v>
      </c>
      <c r="H106" s="98">
        <v>0</v>
      </c>
      <c r="I106" s="98">
        <v>273600</v>
      </c>
      <c r="J106" s="112">
        <v>0</v>
      </c>
      <c r="K106" s="98">
        <v>0</v>
      </c>
      <c r="L106" s="98">
        <v>0</v>
      </c>
      <c r="M106" s="98">
        <v>0</v>
      </c>
      <c r="N106" s="98">
        <f>O106+Q106</f>
        <v>0</v>
      </c>
      <c r="O106" s="98">
        <v>0</v>
      </c>
      <c r="P106" s="98">
        <v>0</v>
      </c>
      <c r="Q106" s="98">
        <v>0</v>
      </c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</row>
    <row r="107" spans="1:63" s="51" customFormat="1" ht="30.75" customHeight="1">
      <c r="A107" s="85"/>
      <c r="B107" s="85">
        <v>92695</v>
      </c>
      <c r="C107" s="111" t="s">
        <v>117</v>
      </c>
      <c r="D107" s="98">
        <f>SUM(E107,N107)</f>
        <v>70900</v>
      </c>
      <c r="E107" s="98">
        <f>SUM(F107,I107:M107)</f>
        <v>70900</v>
      </c>
      <c r="F107" s="98">
        <f>SUM(G107:H107)</f>
        <v>50500</v>
      </c>
      <c r="G107" s="98">
        <v>0</v>
      </c>
      <c r="H107" s="98">
        <v>50500</v>
      </c>
      <c r="I107" s="98">
        <v>0</v>
      </c>
      <c r="J107" s="112">
        <v>20400</v>
      </c>
      <c r="K107" s="98">
        <v>0</v>
      </c>
      <c r="L107" s="98">
        <v>0</v>
      </c>
      <c r="M107" s="98">
        <v>0</v>
      </c>
      <c r="N107" s="98">
        <f>O107+Q107</f>
        <v>0</v>
      </c>
      <c r="O107" s="98">
        <v>0</v>
      </c>
      <c r="P107" s="98">
        <v>0</v>
      </c>
      <c r="Q107" s="98">
        <v>0</v>
      </c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</row>
    <row r="108" spans="1:63" s="96" customFormat="1" ht="33" customHeight="1">
      <c r="A108" s="114"/>
      <c r="B108" s="114"/>
      <c r="C108" s="115" t="s">
        <v>209</v>
      </c>
      <c r="D108" s="116">
        <f>SUM(D104,D97,D89,D82,D78,D64,D60,D51,D49,D47,D40,D38,D36,D30,D26,D22,D19,D13,D11)</f>
        <v>175687449</v>
      </c>
      <c r="E108" s="116">
        <f>SUM(E104,E97,E89,E82,E78,E64,E60,E51,E49,E47,E40,E38,E36,E30,E26,E22,E19,E13,E11)</f>
        <v>146269281</v>
      </c>
      <c r="F108" s="116">
        <f>SUM(F104,F97,F89,F82,F78,F64,F60,F51,F49,F47,F40,F38,F36,F30,F26,F22,F19,F13,F11)</f>
        <v>108674953</v>
      </c>
      <c r="G108" s="116">
        <f>SUM(G104,G97,G89,G82,G78,G64,G60,G51,G49,G47,G40,G38,G36,G30,G26,G22,G19,G13,G11)</f>
        <v>60559871</v>
      </c>
      <c r="H108" s="116">
        <f>SUM(H104,H97,H89,H82,H78,H64,H60,H51,H49,H47,H40,H38,H36,H30,H26,H22,H19,H13,H11)</f>
        <v>48115082</v>
      </c>
      <c r="I108" s="116">
        <f>SUM(I104,I97,I89,I82,I78,I64,I60,I51,I49,I40,I30,I26,I22,I19,I13,I11)</f>
        <v>18131454</v>
      </c>
      <c r="J108" s="116">
        <f>SUM(J104,J97,J89,J82,J78,J64,J60,J51,J49,J40,J30,J26,J22,J19,J13,J11)</f>
        <v>15936474</v>
      </c>
      <c r="K108" s="116">
        <f aca="true" t="shared" si="41" ref="K108:Q108">SUM(K104,K97,K89,K82,K78,K64,K60,K51,K49,K47,K40,K38,K36,K30,K26,K22,K19,K13,K11)</f>
        <v>7700</v>
      </c>
      <c r="L108" s="116">
        <f t="shared" si="41"/>
        <v>0</v>
      </c>
      <c r="M108" s="116">
        <f t="shared" si="41"/>
        <v>3526400</v>
      </c>
      <c r="N108" s="116">
        <f t="shared" si="41"/>
        <v>29418168</v>
      </c>
      <c r="O108" s="116">
        <f t="shared" si="41"/>
        <v>29018168</v>
      </c>
      <c r="P108" s="116">
        <f t="shared" si="41"/>
        <v>12759447</v>
      </c>
      <c r="Q108" s="116">
        <f t="shared" si="41"/>
        <v>400000</v>
      </c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</row>
    <row r="109" spans="1:63" s="50" customFormat="1" ht="9.75">
      <c r="A109" s="88"/>
      <c r="B109" s="88"/>
      <c r="C109" s="105"/>
      <c r="D109" s="117"/>
      <c r="E109" s="117"/>
      <c r="F109" s="118"/>
      <c r="G109" s="118"/>
      <c r="H109" s="118"/>
      <c r="I109" s="119"/>
      <c r="J109" s="120"/>
      <c r="K109" s="119"/>
      <c r="L109" s="119"/>
      <c r="M109" s="119"/>
      <c r="N109" s="118"/>
      <c r="O109" s="119"/>
      <c r="P109" s="119"/>
      <c r="Q109" s="119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</row>
    <row r="110" spans="3:17" s="50" customFormat="1" ht="9.75">
      <c r="C110" s="105"/>
      <c r="D110" s="117"/>
      <c r="E110" s="117"/>
      <c r="F110" s="118"/>
      <c r="G110" s="118"/>
      <c r="H110" s="118"/>
      <c r="I110" s="119"/>
      <c r="J110" s="53"/>
      <c r="K110" s="121"/>
      <c r="L110" s="121"/>
      <c r="M110" s="121"/>
      <c r="N110" s="117"/>
      <c r="O110" s="121"/>
      <c r="P110" s="121"/>
      <c r="Q110" s="121"/>
    </row>
    <row r="111" spans="3:17" s="50" customFormat="1" ht="9.75">
      <c r="C111" s="105"/>
      <c r="D111" s="117"/>
      <c r="E111" s="117"/>
      <c r="F111" s="118"/>
      <c r="G111" s="118"/>
      <c r="H111" s="118"/>
      <c r="I111" s="119"/>
      <c r="J111" s="53"/>
      <c r="K111" s="121"/>
      <c r="L111" s="121"/>
      <c r="M111" s="121"/>
      <c r="N111" s="117"/>
      <c r="O111" s="121"/>
      <c r="P111" s="121"/>
      <c r="Q111" s="121"/>
    </row>
    <row r="112" spans="3:17" s="50" customFormat="1" ht="9.75">
      <c r="C112" s="105"/>
      <c r="D112" s="117"/>
      <c r="E112" s="117"/>
      <c r="F112" s="118"/>
      <c r="G112" s="118"/>
      <c r="H112" s="118"/>
      <c r="I112" s="119"/>
      <c r="J112" s="53"/>
      <c r="K112" s="121"/>
      <c r="L112" s="121"/>
      <c r="M112" s="121"/>
      <c r="N112" s="117"/>
      <c r="O112" s="121"/>
      <c r="P112" s="121"/>
      <c r="Q112" s="121"/>
    </row>
    <row r="113" spans="3:17" s="50" customFormat="1" ht="9.75">
      <c r="C113" s="105"/>
      <c r="D113" s="117"/>
      <c r="E113" s="117"/>
      <c r="F113" s="118"/>
      <c r="G113" s="118"/>
      <c r="H113" s="118"/>
      <c r="I113" s="119"/>
      <c r="J113" s="53"/>
      <c r="K113" s="121"/>
      <c r="L113" s="121"/>
      <c r="M113" s="121"/>
      <c r="N113" s="117"/>
      <c r="O113" s="121"/>
      <c r="P113" s="121"/>
      <c r="Q113" s="121"/>
    </row>
    <row r="114" spans="3:17" s="50" customFormat="1" ht="9.75">
      <c r="C114" s="105"/>
      <c r="D114" s="117"/>
      <c r="E114" s="117"/>
      <c r="F114" s="118"/>
      <c r="G114" s="118"/>
      <c r="H114" s="118"/>
      <c r="I114" s="119"/>
      <c r="J114" s="53"/>
      <c r="K114" s="121"/>
      <c r="L114" s="121"/>
      <c r="M114" s="121"/>
      <c r="N114" s="117"/>
      <c r="O114" s="121"/>
      <c r="P114" s="121"/>
      <c r="Q114" s="121"/>
    </row>
    <row r="115" spans="3:17" s="50" customFormat="1" ht="9.75">
      <c r="C115" s="105"/>
      <c r="D115" s="117"/>
      <c r="E115" s="117"/>
      <c r="F115" s="118"/>
      <c r="G115" s="118"/>
      <c r="H115" s="118"/>
      <c r="I115" s="119"/>
      <c r="J115" s="53"/>
      <c r="K115" s="121"/>
      <c r="L115" s="121"/>
      <c r="M115" s="121"/>
      <c r="N115" s="117"/>
      <c r="O115" s="121"/>
      <c r="P115" s="121"/>
      <c r="Q115" s="121"/>
    </row>
    <row r="116" spans="3:17" s="50" customFormat="1" ht="9.75">
      <c r="C116" s="105"/>
      <c r="D116" s="117"/>
      <c r="E116" s="117"/>
      <c r="F116" s="118"/>
      <c r="G116" s="118"/>
      <c r="H116" s="118"/>
      <c r="I116" s="119"/>
      <c r="J116" s="53"/>
      <c r="K116" s="121"/>
      <c r="L116" s="121"/>
      <c r="M116" s="121"/>
      <c r="N116" s="117"/>
      <c r="O116" s="121"/>
      <c r="P116" s="121"/>
      <c r="Q116" s="121"/>
    </row>
    <row r="117" spans="3:17" s="50" customFormat="1" ht="9.75">
      <c r="C117" s="105"/>
      <c r="D117" s="117"/>
      <c r="E117" s="117"/>
      <c r="F117" s="118"/>
      <c r="G117" s="118"/>
      <c r="H117" s="118"/>
      <c r="I117" s="119"/>
      <c r="J117" s="53"/>
      <c r="K117" s="121"/>
      <c r="L117" s="121"/>
      <c r="M117" s="121"/>
      <c r="N117" s="117"/>
      <c r="O117" s="121"/>
      <c r="P117" s="121"/>
      <c r="Q117" s="121"/>
    </row>
    <row r="118" spans="3:17" s="50" customFormat="1" ht="9.75">
      <c r="C118" s="105"/>
      <c r="D118" s="117"/>
      <c r="E118" s="117"/>
      <c r="F118" s="118"/>
      <c r="G118" s="118"/>
      <c r="H118" s="118"/>
      <c r="I118" s="119"/>
      <c r="J118" s="53"/>
      <c r="K118" s="121"/>
      <c r="L118" s="121"/>
      <c r="M118" s="121"/>
      <c r="N118" s="117"/>
      <c r="O118" s="121"/>
      <c r="P118" s="121"/>
      <c r="Q118" s="121"/>
    </row>
    <row r="119" spans="3:17" s="50" customFormat="1" ht="9.75">
      <c r="C119" s="105"/>
      <c r="D119" s="117"/>
      <c r="E119" s="117"/>
      <c r="F119" s="118"/>
      <c r="G119" s="118"/>
      <c r="H119" s="118"/>
      <c r="I119" s="119"/>
      <c r="J119" s="53"/>
      <c r="K119" s="121"/>
      <c r="L119" s="121"/>
      <c r="M119" s="121"/>
      <c r="N119" s="117"/>
      <c r="O119" s="121"/>
      <c r="P119" s="121"/>
      <c r="Q119" s="121"/>
    </row>
    <row r="120" spans="3:17" s="50" customFormat="1" ht="9.75">
      <c r="C120" s="105"/>
      <c r="D120" s="117"/>
      <c r="E120" s="117"/>
      <c r="F120" s="118"/>
      <c r="G120" s="118"/>
      <c r="H120" s="118"/>
      <c r="I120" s="119"/>
      <c r="J120" s="53"/>
      <c r="K120" s="121"/>
      <c r="L120" s="121"/>
      <c r="M120" s="121"/>
      <c r="N120" s="117"/>
      <c r="O120" s="121"/>
      <c r="P120" s="121"/>
      <c r="Q120" s="121"/>
    </row>
    <row r="121" spans="3:17" s="50" customFormat="1" ht="9.75">
      <c r="C121" s="105"/>
      <c r="D121" s="117"/>
      <c r="E121" s="117"/>
      <c r="F121" s="118"/>
      <c r="G121" s="118"/>
      <c r="H121" s="118"/>
      <c r="I121" s="119"/>
      <c r="J121" s="53"/>
      <c r="K121" s="121"/>
      <c r="L121" s="121"/>
      <c r="M121" s="121"/>
      <c r="N121" s="117"/>
      <c r="O121" s="121"/>
      <c r="P121" s="121"/>
      <c r="Q121" s="121"/>
    </row>
    <row r="122" spans="3:17" s="50" customFormat="1" ht="9.75">
      <c r="C122" s="105"/>
      <c r="D122" s="117"/>
      <c r="E122" s="117"/>
      <c r="F122" s="118"/>
      <c r="G122" s="118"/>
      <c r="H122" s="118"/>
      <c r="I122" s="119"/>
      <c r="J122" s="53"/>
      <c r="K122" s="121"/>
      <c r="L122" s="121"/>
      <c r="M122" s="121"/>
      <c r="N122" s="117"/>
      <c r="O122" s="121"/>
      <c r="P122" s="121"/>
      <c r="Q122" s="121"/>
    </row>
    <row r="123" spans="3:17" s="50" customFormat="1" ht="9.75">
      <c r="C123" s="105"/>
      <c r="D123" s="117"/>
      <c r="E123" s="117"/>
      <c r="F123" s="118"/>
      <c r="G123" s="118"/>
      <c r="H123" s="118"/>
      <c r="I123" s="119"/>
      <c r="J123" s="53"/>
      <c r="K123" s="121"/>
      <c r="L123" s="121"/>
      <c r="M123" s="121"/>
      <c r="N123" s="117"/>
      <c r="O123" s="121"/>
      <c r="P123" s="121"/>
      <c r="Q123" s="121"/>
    </row>
    <row r="124" spans="3:17" s="50" customFormat="1" ht="9.75">
      <c r="C124" s="105"/>
      <c r="D124" s="117"/>
      <c r="E124" s="117"/>
      <c r="F124" s="118"/>
      <c r="G124" s="118"/>
      <c r="H124" s="118"/>
      <c r="I124" s="119"/>
      <c r="J124" s="53"/>
      <c r="K124" s="121"/>
      <c r="L124" s="121"/>
      <c r="M124" s="121"/>
      <c r="N124" s="117"/>
      <c r="O124" s="121"/>
      <c r="P124" s="121"/>
      <c r="Q124" s="121"/>
    </row>
    <row r="125" spans="3:17" s="50" customFormat="1" ht="9.75">
      <c r="C125" s="105"/>
      <c r="D125" s="117"/>
      <c r="E125" s="117"/>
      <c r="F125" s="118"/>
      <c r="G125" s="118"/>
      <c r="H125" s="118"/>
      <c r="I125" s="119"/>
      <c r="J125" s="53"/>
      <c r="K125" s="121"/>
      <c r="L125" s="121"/>
      <c r="M125" s="121"/>
      <c r="N125" s="117"/>
      <c r="O125" s="121"/>
      <c r="P125" s="121"/>
      <c r="Q125" s="121"/>
    </row>
    <row r="126" spans="3:17" s="50" customFormat="1" ht="9.75">
      <c r="C126" s="105"/>
      <c r="D126" s="117"/>
      <c r="E126" s="117"/>
      <c r="F126" s="118"/>
      <c r="G126" s="118"/>
      <c r="H126" s="118"/>
      <c r="I126" s="119"/>
      <c r="J126" s="53"/>
      <c r="K126" s="121"/>
      <c r="L126" s="121"/>
      <c r="M126" s="121"/>
      <c r="N126" s="117"/>
      <c r="O126" s="121"/>
      <c r="P126" s="121"/>
      <c r="Q126" s="121"/>
    </row>
    <row r="127" spans="3:17" s="50" customFormat="1" ht="9.75">
      <c r="C127" s="105"/>
      <c r="D127" s="117"/>
      <c r="E127" s="117"/>
      <c r="F127" s="118"/>
      <c r="G127" s="118"/>
      <c r="H127" s="118"/>
      <c r="I127" s="119"/>
      <c r="J127" s="53"/>
      <c r="K127" s="121"/>
      <c r="L127" s="121"/>
      <c r="M127" s="121"/>
      <c r="N127" s="117"/>
      <c r="O127" s="121"/>
      <c r="P127" s="121"/>
      <c r="Q127" s="121"/>
    </row>
    <row r="128" spans="3:17" s="50" customFormat="1" ht="9.75">
      <c r="C128" s="105"/>
      <c r="D128" s="117"/>
      <c r="E128" s="117"/>
      <c r="F128" s="118"/>
      <c r="G128" s="118"/>
      <c r="H128" s="118"/>
      <c r="I128" s="119"/>
      <c r="J128" s="53"/>
      <c r="K128" s="121"/>
      <c r="L128" s="121"/>
      <c r="M128" s="121"/>
      <c r="N128" s="117"/>
      <c r="O128" s="121"/>
      <c r="P128" s="121"/>
      <c r="Q128" s="121"/>
    </row>
    <row r="129" spans="3:17" s="50" customFormat="1" ht="9.75">
      <c r="C129" s="105"/>
      <c r="D129" s="117"/>
      <c r="E129" s="117"/>
      <c r="F129" s="118"/>
      <c r="G129" s="118"/>
      <c r="H129" s="118"/>
      <c r="I129" s="119"/>
      <c r="J129" s="53"/>
      <c r="K129" s="121"/>
      <c r="L129" s="121"/>
      <c r="M129" s="121"/>
      <c r="N129" s="117"/>
      <c r="O129" s="121"/>
      <c r="P129" s="121"/>
      <c r="Q129" s="121"/>
    </row>
    <row r="130" spans="3:17" s="50" customFormat="1" ht="9.75">
      <c r="C130" s="105"/>
      <c r="D130" s="117"/>
      <c r="E130" s="117"/>
      <c r="F130" s="118"/>
      <c r="G130" s="118"/>
      <c r="H130" s="118"/>
      <c r="I130" s="119"/>
      <c r="J130" s="53"/>
      <c r="K130" s="121"/>
      <c r="L130" s="121"/>
      <c r="M130" s="121"/>
      <c r="N130" s="117"/>
      <c r="O130" s="121"/>
      <c r="P130" s="121"/>
      <c r="Q130" s="121"/>
    </row>
    <row r="131" spans="3:17" s="50" customFormat="1" ht="9.75">
      <c r="C131" s="105"/>
      <c r="D131" s="117"/>
      <c r="E131" s="117"/>
      <c r="F131" s="118"/>
      <c r="G131" s="118"/>
      <c r="H131" s="118"/>
      <c r="I131" s="119"/>
      <c r="J131" s="53"/>
      <c r="K131" s="121"/>
      <c r="L131" s="121"/>
      <c r="M131" s="121"/>
      <c r="N131" s="117"/>
      <c r="O131" s="121"/>
      <c r="P131" s="121"/>
      <c r="Q131" s="121"/>
    </row>
    <row r="132" spans="3:17" s="50" customFormat="1" ht="9.75">
      <c r="C132" s="105"/>
      <c r="D132" s="117"/>
      <c r="E132" s="117"/>
      <c r="F132" s="118"/>
      <c r="G132" s="118"/>
      <c r="H132" s="118"/>
      <c r="I132" s="119"/>
      <c r="J132" s="53"/>
      <c r="K132" s="121"/>
      <c r="L132" s="121"/>
      <c r="M132" s="121"/>
      <c r="N132" s="117"/>
      <c r="O132" s="121"/>
      <c r="P132" s="121"/>
      <c r="Q132" s="121"/>
    </row>
    <row r="133" spans="3:17" s="50" customFormat="1" ht="9.75">
      <c r="C133" s="105"/>
      <c r="D133" s="117"/>
      <c r="E133" s="117"/>
      <c r="F133" s="118"/>
      <c r="G133" s="118"/>
      <c r="H133" s="118"/>
      <c r="I133" s="119"/>
      <c r="J133" s="53"/>
      <c r="K133" s="121"/>
      <c r="L133" s="121"/>
      <c r="M133" s="121"/>
      <c r="N133" s="117"/>
      <c r="O133" s="121"/>
      <c r="P133" s="121"/>
      <c r="Q133" s="121"/>
    </row>
    <row r="134" spans="3:17" s="50" customFormat="1" ht="9.75">
      <c r="C134" s="105"/>
      <c r="D134" s="117"/>
      <c r="E134" s="117"/>
      <c r="F134" s="118"/>
      <c r="G134" s="118"/>
      <c r="H134" s="118"/>
      <c r="I134" s="119"/>
      <c r="J134" s="53"/>
      <c r="K134" s="121"/>
      <c r="L134" s="121"/>
      <c r="M134" s="121"/>
      <c r="N134" s="117"/>
      <c r="O134" s="121"/>
      <c r="P134" s="121"/>
      <c r="Q134" s="121"/>
    </row>
    <row r="135" spans="3:17" s="50" customFormat="1" ht="9.75">
      <c r="C135" s="105"/>
      <c r="D135" s="117"/>
      <c r="E135" s="117"/>
      <c r="F135" s="118"/>
      <c r="G135" s="118"/>
      <c r="H135" s="118"/>
      <c r="I135" s="119"/>
      <c r="J135" s="53"/>
      <c r="K135" s="121"/>
      <c r="L135" s="121"/>
      <c r="M135" s="121"/>
      <c r="N135" s="117"/>
      <c r="O135" s="121"/>
      <c r="P135" s="121"/>
      <c r="Q135" s="121"/>
    </row>
    <row r="136" spans="3:17" s="50" customFormat="1" ht="9.75">
      <c r="C136" s="105"/>
      <c r="D136" s="117"/>
      <c r="E136" s="117"/>
      <c r="F136" s="118"/>
      <c r="G136" s="118"/>
      <c r="H136" s="118"/>
      <c r="I136" s="119"/>
      <c r="J136" s="53"/>
      <c r="K136" s="121"/>
      <c r="L136" s="121"/>
      <c r="M136" s="121"/>
      <c r="N136" s="117"/>
      <c r="O136" s="121"/>
      <c r="P136" s="121"/>
      <c r="Q136" s="121"/>
    </row>
    <row r="137" spans="3:17" s="50" customFormat="1" ht="9.75">
      <c r="C137" s="105"/>
      <c r="D137" s="117"/>
      <c r="E137" s="117"/>
      <c r="F137" s="118"/>
      <c r="G137" s="118"/>
      <c r="H137" s="118"/>
      <c r="I137" s="119"/>
      <c r="J137" s="53"/>
      <c r="K137" s="121"/>
      <c r="L137" s="121"/>
      <c r="M137" s="121"/>
      <c r="N137" s="117"/>
      <c r="O137" s="121"/>
      <c r="P137" s="121"/>
      <c r="Q137" s="121"/>
    </row>
    <row r="138" spans="3:17" s="50" customFormat="1" ht="9.75">
      <c r="C138" s="105"/>
      <c r="D138" s="117"/>
      <c r="E138" s="117"/>
      <c r="F138" s="118"/>
      <c r="G138" s="118"/>
      <c r="H138" s="118"/>
      <c r="I138" s="119"/>
      <c r="J138" s="53"/>
      <c r="K138" s="121"/>
      <c r="L138" s="121"/>
      <c r="M138" s="121"/>
      <c r="N138" s="117"/>
      <c r="O138" s="121"/>
      <c r="P138" s="121"/>
      <c r="Q138" s="121"/>
    </row>
    <row r="139" spans="3:17" s="50" customFormat="1" ht="9.75">
      <c r="C139" s="105"/>
      <c r="D139" s="117"/>
      <c r="E139" s="117"/>
      <c r="F139" s="118"/>
      <c r="G139" s="118"/>
      <c r="H139" s="118"/>
      <c r="I139" s="119"/>
      <c r="J139" s="53"/>
      <c r="K139" s="121"/>
      <c r="L139" s="121"/>
      <c r="M139" s="121"/>
      <c r="N139" s="117"/>
      <c r="O139" s="121"/>
      <c r="P139" s="121"/>
      <c r="Q139" s="121"/>
    </row>
    <row r="140" spans="3:17" s="50" customFormat="1" ht="9.75">
      <c r="C140" s="105"/>
      <c r="D140" s="117"/>
      <c r="E140" s="117"/>
      <c r="F140" s="118"/>
      <c r="G140" s="118"/>
      <c r="H140" s="118"/>
      <c r="I140" s="119"/>
      <c r="J140" s="53"/>
      <c r="K140" s="121"/>
      <c r="L140" s="121"/>
      <c r="M140" s="121"/>
      <c r="N140" s="117"/>
      <c r="O140" s="121"/>
      <c r="P140" s="121"/>
      <c r="Q140" s="121"/>
    </row>
    <row r="141" spans="3:17" s="50" customFormat="1" ht="9.75">
      <c r="C141" s="105"/>
      <c r="D141" s="117"/>
      <c r="E141" s="117"/>
      <c r="F141" s="118"/>
      <c r="G141" s="118"/>
      <c r="H141" s="118"/>
      <c r="I141" s="119"/>
      <c r="J141" s="53"/>
      <c r="K141" s="121"/>
      <c r="L141" s="121"/>
      <c r="M141" s="121"/>
      <c r="N141" s="117"/>
      <c r="O141" s="121"/>
      <c r="P141" s="121"/>
      <c r="Q141" s="121"/>
    </row>
    <row r="142" spans="3:17" s="50" customFormat="1" ht="9.75">
      <c r="C142" s="105"/>
      <c r="D142" s="117"/>
      <c r="E142" s="117"/>
      <c r="F142" s="118"/>
      <c r="G142" s="118"/>
      <c r="H142" s="118"/>
      <c r="I142" s="119"/>
      <c r="J142" s="53"/>
      <c r="K142" s="121"/>
      <c r="L142" s="121"/>
      <c r="M142" s="121"/>
      <c r="N142" s="117"/>
      <c r="O142" s="121"/>
      <c r="P142" s="121"/>
      <c r="Q142" s="121"/>
    </row>
    <row r="143" spans="3:17" s="50" customFormat="1" ht="9.75">
      <c r="C143" s="105"/>
      <c r="D143" s="117"/>
      <c r="E143" s="117"/>
      <c r="F143" s="118"/>
      <c r="G143" s="118"/>
      <c r="H143" s="118"/>
      <c r="I143" s="119"/>
      <c r="J143" s="53"/>
      <c r="K143" s="121"/>
      <c r="L143" s="121"/>
      <c r="M143" s="121"/>
      <c r="N143" s="117"/>
      <c r="O143" s="121"/>
      <c r="P143" s="121"/>
      <c r="Q143" s="121"/>
    </row>
    <row r="144" spans="3:17" s="50" customFormat="1" ht="9.75">
      <c r="C144" s="105"/>
      <c r="D144" s="117"/>
      <c r="E144" s="117"/>
      <c r="F144" s="118"/>
      <c r="G144" s="118"/>
      <c r="H144" s="118"/>
      <c r="I144" s="119"/>
      <c r="J144" s="53"/>
      <c r="K144" s="121"/>
      <c r="L144" s="121"/>
      <c r="M144" s="121"/>
      <c r="N144" s="117"/>
      <c r="O144" s="121"/>
      <c r="P144" s="121"/>
      <c r="Q144" s="121"/>
    </row>
    <row r="145" spans="3:17" s="50" customFormat="1" ht="9.75">
      <c r="C145" s="105"/>
      <c r="D145" s="117"/>
      <c r="E145" s="117"/>
      <c r="F145" s="118"/>
      <c r="G145" s="118"/>
      <c r="H145" s="118"/>
      <c r="I145" s="119"/>
      <c r="J145" s="53"/>
      <c r="K145" s="121"/>
      <c r="L145" s="121"/>
      <c r="M145" s="121"/>
      <c r="N145" s="117"/>
      <c r="O145" s="121"/>
      <c r="P145" s="121"/>
      <c r="Q145" s="121"/>
    </row>
    <row r="146" spans="3:17" s="50" customFormat="1" ht="9.75">
      <c r="C146" s="105"/>
      <c r="D146" s="117"/>
      <c r="E146" s="117"/>
      <c r="F146" s="118"/>
      <c r="G146" s="118"/>
      <c r="H146" s="118"/>
      <c r="I146" s="119"/>
      <c r="J146" s="53"/>
      <c r="K146" s="121"/>
      <c r="L146" s="121"/>
      <c r="M146" s="121"/>
      <c r="N146" s="117"/>
      <c r="O146" s="121"/>
      <c r="P146" s="121"/>
      <c r="Q146" s="121"/>
    </row>
    <row r="147" spans="3:17" s="50" customFormat="1" ht="9.75">
      <c r="C147" s="105"/>
      <c r="D147" s="117"/>
      <c r="E147" s="117"/>
      <c r="F147" s="118"/>
      <c r="G147" s="118"/>
      <c r="H147" s="118"/>
      <c r="I147" s="119"/>
      <c r="J147" s="53"/>
      <c r="K147" s="121"/>
      <c r="L147" s="121"/>
      <c r="M147" s="121"/>
      <c r="N147" s="117"/>
      <c r="O147" s="121"/>
      <c r="P147" s="121"/>
      <c r="Q147" s="121"/>
    </row>
    <row r="148" spans="3:17" s="50" customFormat="1" ht="9.75">
      <c r="C148" s="105"/>
      <c r="D148" s="117"/>
      <c r="E148" s="117"/>
      <c r="F148" s="118"/>
      <c r="G148" s="118"/>
      <c r="H148" s="118"/>
      <c r="I148" s="119"/>
      <c r="J148" s="53"/>
      <c r="K148" s="121"/>
      <c r="L148" s="121"/>
      <c r="M148" s="121"/>
      <c r="N148" s="117"/>
      <c r="O148" s="121"/>
      <c r="P148" s="121"/>
      <c r="Q148" s="121"/>
    </row>
    <row r="149" spans="3:17" s="50" customFormat="1" ht="9.75">
      <c r="C149" s="105"/>
      <c r="D149" s="117"/>
      <c r="E149" s="117"/>
      <c r="F149" s="118"/>
      <c r="G149" s="118"/>
      <c r="H149" s="118"/>
      <c r="I149" s="119"/>
      <c r="J149" s="53"/>
      <c r="K149" s="121"/>
      <c r="L149" s="121"/>
      <c r="M149" s="121"/>
      <c r="N149" s="117"/>
      <c r="O149" s="121"/>
      <c r="P149" s="121"/>
      <c r="Q149" s="121"/>
    </row>
    <row r="150" spans="3:17" s="50" customFormat="1" ht="9.75">
      <c r="C150" s="105"/>
      <c r="D150" s="117"/>
      <c r="E150" s="117"/>
      <c r="F150" s="118"/>
      <c r="G150" s="118"/>
      <c r="H150" s="118"/>
      <c r="I150" s="119"/>
      <c r="J150" s="53"/>
      <c r="K150" s="121"/>
      <c r="L150" s="121"/>
      <c r="M150" s="121"/>
      <c r="N150" s="117"/>
      <c r="O150" s="121"/>
      <c r="P150" s="121"/>
      <c r="Q150" s="121"/>
    </row>
    <row r="151" spans="3:17" s="50" customFormat="1" ht="9.75">
      <c r="C151" s="105"/>
      <c r="D151" s="117"/>
      <c r="E151" s="117"/>
      <c r="F151" s="118"/>
      <c r="G151" s="118"/>
      <c r="H151" s="118"/>
      <c r="I151" s="119"/>
      <c r="J151" s="53"/>
      <c r="K151" s="121"/>
      <c r="L151" s="121"/>
      <c r="M151" s="121"/>
      <c r="N151" s="117"/>
      <c r="O151" s="121"/>
      <c r="P151" s="121"/>
      <c r="Q151" s="121"/>
    </row>
    <row r="152" spans="3:17" s="50" customFormat="1" ht="9.75">
      <c r="C152" s="105"/>
      <c r="D152" s="117"/>
      <c r="E152" s="117"/>
      <c r="F152" s="118"/>
      <c r="G152" s="118"/>
      <c r="H152" s="118"/>
      <c r="I152" s="119"/>
      <c r="J152" s="53"/>
      <c r="K152" s="121"/>
      <c r="L152" s="121"/>
      <c r="M152" s="121"/>
      <c r="N152" s="117"/>
      <c r="O152" s="121"/>
      <c r="P152" s="121"/>
      <c r="Q152" s="121"/>
    </row>
    <row r="153" spans="3:17" s="50" customFormat="1" ht="9.75">
      <c r="C153" s="105"/>
      <c r="D153" s="117"/>
      <c r="E153" s="117"/>
      <c r="F153" s="118"/>
      <c r="G153" s="118"/>
      <c r="H153" s="118"/>
      <c r="I153" s="119"/>
      <c r="J153" s="53"/>
      <c r="K153" s="121"/>
      <c r="L153" s="121"/>
      <c r="M153" s="121"/>
      <c r="N153" s="117"/>
      <c r="O153" s="121"/>
      <c r="P153" s="121"/>
      <c r="Q153" s="121"/>
    </row>
    <row r="154" spans="3:17" s="50" customFormat="1" ht="9.75">
      <c r="C154" s="105"/>
      <c r="D154" s="117"/>
      <c r="E154" s="117"/>
      <c r="F154" s="118"/>
      <c r="G154" s="118"/>
      <c r="H154" s="118"/>
      <c r="I154" s="119"/>
      <c r="J154" s="53"/>
      <c r="K154" s="121"/>
      <c r="L154" s="121"/>
      <c r="M154" s="121"/>
      <c r="N154" s="117"/>
      <c r="O154" s="121"/>
      <c r="P154" s="121"/>
      <c r="Q154" s="121"/>
    </row>
    <row r="155" spans="3:17" s="50" customFormat="1" ht="9.75">
      <c r="C155" s="105"/>
      <c r="D155" s="117"/>
      <c r="E155" s="117"/>
      <c r="F155" s="118"/>
      <c r="G155" s="118"/>
      <c r="H155" s="118"/>
      <c r="I155" s="119"/>
      <c r="J155" s="53"/>
      <c r="K155" s="121"/>
      <c r="L155" s="121"/>
      <c r="M155" s="121"/>
      <c r="N155" s="117"/>
      <c r="O155" s="121"/>
      <c r="P155" s="121"/>
      <c r="Q155" s="121"/>
    </row>
    <row r="156" spans="3:17" s="50" customFormat="1" ht="9.75">
      <c r="C156" s="105"/>
      <c r="D156" s="117"/>
      <c r="E156" s="117"/>
      <c r="F156" s="118"/>
      <c r="G156" s="118"/>
      <c r="H156" s="118"/>
      <c r="I156" s="119"/>
      <c r="J156" s="53"/>
      <c r="K156" s="121"/>
      <c r="L156" s="121"/>
      <c r="M156" s="121"/>
      <c r="N156" s="117"/>
      <c r="O156" s="121"/>
      <c r="P156" s="121"/>
      <c r="Q156" s="121"/>
    </row>
    <row r="157" spans="3:17" s="50" customFormat="1" ht="9.75">
      <c r="C157" s="105"/>
      <c r="D157" s="117"/>
      <c r="E157" s="117"/>
      <c r="F157" s="118"/>
      <c r="G157" s="118"/>
      <c r="H157" s="118"/>
      <c r="I157" s="119"/>
      <c r="J157" s="53"/>
      <c r="K157" s="121"/>
      <c r="L157" s="121"/>
      <c r="M157" s="121"/>
      <c r="N157" s="117"/>
      <c r="O157" s="121"/>
      <c r="P157" s="121"/>
      <c r="Q157" s="121"/>
    </row>
    <row r="158" spans="3:17" s="50" customFormat="1" ht="9.75">
      <c r="C158" s="105"/>
      <c r="D158" s="117"/>
      <c r="E158" s="117"/>
      <c r="F158" s="118"/>
      <c r="G158" s="118"/>
      <c r="H158" s="118"/>
      <c r="I158" s="119"/>
      <c r="J158" s="53"/>
      <c r="K158" s="121"/>
      <c r="L158" s="121"/>
      <c r="M158" s="121"/>
      <c r="N158" s="117"/>
      <c r="O158" s="121"/>
      <c r="P158" s="121"/>
      <c r="Q158" s="121"/>
    </row>
    <row r="159" spans="3:17" s="50" customFormat="1" ht="9.75">
      <c r="C159" s="105"/>
      <c r="D159" s="117"/>
      <c r="E159" s="117"/>
      <c r="F159" s="118"/>
      <c r="G159" s="118"/>
      <c r="H159" s="118"/>
      <c r="I159" s="119"/>
      <c r="J159" s="53"/>
      <c r="K159" s="121"/>
      <c r="L159" s="121"/>
      <c r="M159" s="121"/>
      <c r="N159" s="117"/>
      <c r="O159" s="121"/>
      <c r="P159" s="121"/>
      <c r="Q159" s="121"/>
    </row>
    <row r="160" spans="3:17" s="50" customFormat="1" ht="9.75">
      <c r="C160" s="105"/>
      <c r="D160" s="117"/>
      <c r="E160" s="117"/>
      <c r="F160" s="118"/>
      <c r="G160" s="118"/>
      <c r="H160" s="118"/>
      <c r="I160" s="119"/>
      <c r="J160" s="53"/>
      <c r="K160" s="121"/>
      <c r="L160" s="121"/>
      <c r="M160" s="121"/>
      <c r="N160" s="117"/>
      <c r="O160" s="121"/>
      <c r="P160" s="121"/>
      <c r="Q160" s="121"/>
    </row>
    <row r="161" spans="3:17" s="50" customFormat="1" ht="9.75">
      <c r="C161" s="105"/>
      <c r="D161" s="117"/>
      <c r="E161" s="117"/>
      <c r="F161" s="118"/>
      <c r="G161" s="118"/>
      <c r="H161" s="118"/>
      <c r="I161" s="119"/>
      <c r="J161" s="53"/>
      <c r="K161" s="121"/>
      <c r="L161" s="121"/>
      <c r="M161" s="121"/>
      <c r="N161" s="117"/>
      <c r="O161" s="121"/>
      <c r="P161" s="121"/>
      <c r="Q161" s="121"/>
    </row>
    <row r="162" spans="3:17" s="50" customFormat="1" ht="9.75">
      <c r="C162" s="105"/>
      <c r="D162" s="117"/>
      <c r="E162" s="117"/>
      <c r="F162" s="118"/>
      <c r="G162" s="118"/>
      <c r="H162" s="118"/>
      <c r="I162" s="119"/>
      <c r="J162" s="53"/>
      <c r="K162" s="121"/>
      <c r="L162" s="121"/>
      <c r="M162" s="121"/>
      <c r="N162" s="117"/>
      <c r="O162" s="121"/>
      <c r="P162" s="121"/>
      <c r="Q162" s="121"/>
    </row>
    <row r="163" spans="3:17" s="50" customFormat="1" ht="9.75">
      <c r="C163" s="105"/>
      <c r="D163" s="117"/>
      <c r="E163" s="117"/>
      <c r="F163" s="118"/>
      <c r="G163" s="118"/>
      <c r="H163" s="118"/>
      <c r="I163" s="119"/>
      <c r="J163" s="53"/>
      <c r="K163" s="121"/>
      <c r="L163" s="121"/>
      <c r="M163" s="121"/>
      <c r="N163" s="117"/>
      <c r="O163" s="121"/>
      <c r="P163" s="121"/>
      <c r="Q163" s="121"/>
    </row>
    <row r="164" spans="3:17" s="50" customFormat="1" ht="9.75">
      <c r="C164" s="105"/>
      <c r="D164" s="117"/>
      <c r="E164" s="117"/>
      <c r="F164" s="118"/>
      <c r="G164" s="118"/>
      <c r="H164" s="118"/>
      <c r="I164" s="119"/>
      <c r="J164" s="53"/>
      <c r="K164" s="121"/>
      <c r="L164" s="121"/>
      <c r="M164" s="121"/>
      <c r="N164" s="117"/>
      <c r="O164" s="121"/>
      <c r="P164" s="121"/>
      <c r="Q164" s="121"/>
    </row>
    <row r="165" spans="3:17" s="50" customFormat="1" ht="9.75">
      <c r="C165" s="105"/>
      <c r="D165" s="117"/>
      <c r="E165" s="117"/>
      <c r="F165" s="118"/>
      <c r="G165" s="118"/>
      <c r="H165" s="118"/>
      <c r="I165" s="119"/>
      <c r="J165" s="53"/>
      <c r="K165" s="121"/>
      <c r="L165" s="121"/>
      <c r="M165" s="121"/>
      <c r="N165" s="117"/>
      <c r="O165" s="121"/>
      <c r="P165" s="121"/>
      <c r="Q165" s="121"/>
    </row>
    <row r="166" spans="3:17" s="50" customFormat="1" ht="9.75">
      <c r="C166" s="105"/>
      <c r="D166" s="117"/>
      <c r="E166" s="117"/>
      <c r="F166" s="118"/>
      <c r="G166" s="118"/>
      <c r="H166" s="118"/>
      <c r="I166" s="119"/>
      <c r="J166" s="53"/>
      <c r="K166" s="121"/>
      <c r="L166" s="121"/>
      <c r="M166" s="121"/>
      <c r="N166" s="117"/>
      <c r="O166" s="121"/>
      <c r="P166" s="121"/>
      <c r="Q166" s="121"/>
    </row>
    <row r="167" spans="3:17" s="50" customFormat="1" ht="9.75">
      <c r="C167" s="105"/>
      <c r="D167" s="117"/>
      <c r="E167" s="117"/>
      <c r="F167" s="118"/>
      <c r="G167" s="118"/>
      <c r="H167" s="118"/>
      <c r="I167" s="119"/>
      <c r="J167" s="53"/>
      <c r="K167" s="121"/>
      <c r="L167" s="121"/>
      <c r="M167" s="121"/>
      <c r="N167" s="117"/>
      <c r="O167" s="121"/>
      <c r="P167" s="121"/>
      <c r="Q167" s="121"/>
    </row>
    <row r="168" spans="3:17" s="50" customFormat="1" ht="9.75">
      <c r="C168" s="105"/>
      <c r="D168" s="117"/>
      <c r="E168" s="117"/>
      <c r="F168" s="118"/>
      <c r="G168" s="118"/>
      <c r="H168" s="118"/>
      <c r="I168" s="119"/>
      <c r="J168" s="53"/>
      <c r="K168" s="121"/>
      <c r="L168" s="121"/>
      <c r="M168" s="121"/>
      <c r="N168" s="117"/>
      <c r="O168" s="121"/>
      <c r="P168" s="121"/>
      <c r="Q168" s="121"/>
    </row>
    <row r="169" spans="3:17" s="50" customFormat="1" ht="9.75">
      <c r="C169" s="105"/>
      <c r="D169" s="117"/>
      <c r="E169" s="117"/>
      <c r="F169" s="118"/>
      <c r="G169" s="118"/>
      <c r="H169" s="118"/>
      <c r="I169" s="119"/>
      <c r="J169" s="53"/>
      <c r="K169" s="121"/>
      <c r="L169" s="121"/>
      <c r="M169" s="121"/>
      <c r="N169" s="117"/>
      <c r="O169" s="121"/>
      <c r="P169" s="121"/>
      <c r="Q169" s="121"/>
    </row>
    <row r="170" spans="3:17" s="50" customFormat="1" ht="9.75">
      <c r="C170" s="105"/>
      <c r="D170" s="117"/>
      <c r="E170" s="117"/>
      <c r="F170" s="118"/>
      <c r="G170" s="118"/>
      <c r="H170" s="118"/>
      <c r="I170" s="119"/>
      <c r="J170" s="53"/>
      <c r="K170" s="121"/>
      <c r="L170" s="121"/>
      <c r="M170" s="121"/>
      <c r="N170" s="117"/>
      <c r="O170" s="121"/>
      <c r="P170" s="121"/>
      <c r="Q170" s="121"/>
    </row>
    <row r="171" spans="3:17" s="50" customFormat="1" ht="9.75">
      <c r="C171" s="105"/>
      <c r="D171" s="117"/>
      <c r="E171" s="117"/>
      <c r="F171" s="118"/>
      <c r="G171" s="118"/>
      <c r="H171" s="118"/>
      <c r="I171" s="119"/>
      <c r="J171" s="53"/>
      <c r="K171" s="121"/>
      <c r="L171" s="121"/>
      <c r="M171" s="121"/>
      <c r="N171" s="117"/>
      <c r="O171" s="121"/>
      <c r="P171" s="121"/>
      <c r="Q171" s="121"/>
    </row>
    <row r="172" spans="4:17" s="50" customFormat="1" ht="9.75">
      <c r="D172" s="51"/>
      <c r="E172" s="51"/>
      <c r="F172" s="113"/>
      <c r="G172" s="113"/>
      <c r="H172" s="113"/>
      <c r="I172" s="119"/>
      <c r="J172" s="53"/>
      <c r="K172" s="121"/>
      <c r="L172" s="121"/>
      <c r="M172" s="121"/>
      <c r="N172" s="117"/>
      <c r="O172" s="121"/>
      <c r="P172" s="121"/>
      <c r="Q172" s="121"/>
    </row>
    <row r="173" spans="4:17" s="50" customFormat="1" ht="9.75">
      <c r="D173" s="51"/>
      <c r="E173" s="51"/>
      <c r="F173" s="113"/>
      <c r="G173" s="113"/>
      <c r="H173" s="113"/>
      <c r="I173" s="119"/>
      <c r="J173" s="53"/>
      <c r="K173" s="121"/>
      <c r="L173" s="121"/>
      <c r="M173" s="121"/>
      <c r="N173" s="117"/>
      <c r="O173" s="121"/>
      <c r="P173" s="121"/>
      <c r="Q173" s="121"/>
    </row>
    <row r="174" spans="4:17" s="50" customFormat="1" ht="9.75">
      <c r="D174" s="51"/>
      <c r="E174" s="51"/>
      <c r="F174" s="113"/>
      <c r="G174" s="113"/>
      <c r="H174" s="113"/>
      <c r="I174" s="119"/>
      <c r="J174" s="53"/>
      <c r="K174" s="121"/>
      <c r="L174" s="121"/>
      <c r="M174" s="121"/>
      <c r="N174" s="117"/>
      <c r="O174" s="121"/>
      <c r="P174" s="121"/>
      <c r="Q174" s="121"/>
    </row>
    <row r="175" spans="4:17" s="50" customFormat="1" ht="9.75">
      <c r="D175" s="51"/>
      <c r="E175" s="51"/>
      <c r="F175" s="113"/>
      <c r="G175" s="113"/>
      <c r="H175" s="113"/>
      <c r="I175" s="119"/>
      <c r="J175" s="53"/>
      <c r="K175" s="121"/>
      <c r="L175" s="121"/>
      <c r="M175" s="121"/>
      <c r="N175" s="117"/>
      <c r="O175" s="121"/>
      <c r="P175" s="121"/>
      <c r="Q175" s="121"/>
    </row>
    <row r="176" spans="4:17" s="50" customFormat="1" ht="9.75">
      <c r="D176" s="51"/>
      <c r="E176" s="51"/>
      <c r="F176" s="113"/>
      <c r="G176" s="113"/>
      <c r="H176" s="113"/>
      <c r="I176" s="119"/>
      <c r="J176" s="53"/>
      <c r="K176" s="121"/>
      <c r="L176" s="121"/>
      <c r="M176" s="121"/>
      <c r="N176" s="117"/>
      <c r="O176" s="121"/>
      <c r="P176" s="121"/>
      <c r="Q176" s="121"/>
    </row>
    <row r="177" spans="4:17" s="50" customFormat="1" ht="9.75">
      <c r="D177" s="51"/>
      <c r="E177" s="51"/>
      <c r="F177" s="113"/>
      <c r="G177" s="113"/>
      <c r="H177" s="113"/>
      <c r="I177" s="119"/>
      <c r="J177" s="53"/>
      <c r="K177" s="121"/>
      <c r="L177" s="121"/>
      <c r="M177" s="121"/>
      <c r="N177" s="117"/>
      <c r="O177" s="121"/>
      <c r="P177" s="121"/>
      <c r="Q177" s="121"/>
    </row>
    <row r="178" spans="4:17" s="50" customFormat="1" ht="9.75">
      <c r="D178" s="51"/>
      <c r="E178" s="51"/>
      <c r="F178" s="113"/>
      <c r="G178" s="113"/>
      <c r="H178" s="113"/>
      <c r="I178" s="119"/>
      <c r="J178" s="53"/>
      <c r="K178" s="121"/>
      <c r="L178" s="121"/>
      <c r="M178" s="121"/>
      <c r="N178" s="117"/>
      <c r="O178" s="121"/>
      <c r="P178" s="121"/>
      <c r="Q178" s="121"/>
    </row>
    <row r="179" spans="4:17" s="50" customFormat="1" ht="9.75">
      <c r="D179" s="51"/>
      <c r="E179" s="51"/>
      <c r="F179" s="113"/>
      <c r="G179" s="113"/>
      <c r="H179" s="113"/>
      <c r="I179" s="119"/>
      <c r="J179" s="53"/>
      <c r="K179" s="121"/>
      <c r="L179" s="121"/>
      <c r="M179" s="121"/>
      <c r="N179" s="117"/>
      <c r="O179" s="121"/>
      <c r="P179" s="121"/>
      <c r="Q179" s="121"/>
    </row>
    <row r="180" spans="4:17" s="50" customFormat="1" ht="9.75">
      <c r="D180" s="51"/>
      <c r="E180" s="51"/>
      <c r="F180" s="113"/>
      <c r="G180" s="113"/>
      <c r="H180" s="113"/>
      <c r="I180" s="119"/>
      <c r="J180" s="53"/>
      <c r="K180" s="121"/>
      <c r="L180" s="121"/>
      <c r="M180" s="121"/>
      <c r="N180" s="117"/>
      <c r="O180" s="121"/>
      <c r="P180" s="121"/>
      <c r="Q180" s="121"/>
    </row>
    <row r="181" spans="4:17" s="50" customFormat="1" ht="9.75">
      <c r="D181" s="51"/>
      <c r="E181" s="51"/>
      <c r="F181" s="113"/>
      <c r="G181" s="113"/>
      <c r="H181" s="113"/>
      <c r="I181" s="119"/>
      <c r="J181" s="53"/>
      <c r="K181" s="121"/>
      <c r="L181" s="121"/>
      <c r="M181" s="121"/>
      <c r="N181" s="117"/>
      <c r="O181" s="121"/>
      <c r="P181" s="121"/>
      <c r="Q181" s="121"/>
    </row>
    <row r="182" spans="4:17" s="50" customFormat="1" ht="9.75">
      <c r="D182" s="51"/>
      <c r="E182" s="51"/>
      <c r="F182" s="113"/>
      <c r="G182" s="113"/>
      <c r="H182" s="113"/>
      <c r="I182" s="119"/>
      <c r="J182" s="53"/>
      <c r="K182" s="121"/>
      <c r="L182" s="121"/>
      <c r="M182" s="121"/>
      <c r="N182" s="117"/>
      <c r="O182" s="121"/>
      <c r="P182" s="121"/>
      <c r="Q182" s="121"/>
    </row>
    <row r="183" spans="4:17" s="50" customFormat="1" ht="9.75">
      <c r="D183" s="51"/>
      <c r="E183" s="51"/>
      <c r="F183" s="113"/>
      <c r="G183" s="113"/>
      <c r="H183" s="113"/>
      <c r="I183" s="119"/>
      <c r="J183" s="53"/>
      <c r="K183" s="121"/>
      <c r="L183" s="121"/>
      <c r="M183" s="121"/>
      <c r="N183" s="117"/>
      <c r="O183" s="121"/>
      <c r="P183" s="121"/>
      <c r="Q183" s="121"/>
    </row>
    <row r="184" spans="4:17" s="50" customFormat="1" ht="9.75">
      <c r="D184" s="51"/>
      <c r="E184" s="51"/>
      <c r="F184" s="113"/>
      <c r="G184" s="113"/>
      <c r="H184" s="113"/>
      <c r="I184" s="119"/>
      <c r="J184" s="53"/>
      <c r="K184" s="121"/>
      <c r="L184" s="121"/>
      <c r="M184" s="121"/>
      <c r="N184" s="117"/>
      <c r="O184" s="121"/>
      <c r="P184" s="121"/>
      <c r="Q184" s="121"/>
    </row>
    <row r="185" spans="4:17" s="50" customFormat="1" ht="9.75">
      <c r="D185" s="51"/>
      <c r="E185" s="51"/>
      <c r="F185" s="113"/>
      <c r="G185" s="113"/>
      <c r="H185" s="113"/>
      <c r="I185" s="119"/>
      <c r="J185" s="53"/>
      <c r="K185" s="121"/>
      <c r="L185" s="121"/>
      <c r="M185" s="121"/>
      <c r="N185" s="117"/>
      <c r="O185" s="121"/>
      <c r="P185" s="121"/>
      <c r="Q185" s="121"/>
    </row>
    <row r="186" spans="4:17" s="50" customFormat="1" ht="9.75">
      <c r="D186" s="51"/>
      <c r="E186" s="51"/>
      <c r="F186" s="113"/>
      <c r="G186" s="113"/>
      <c r="H186" s="113"/>
      <c r="I186" s="119"/>
      <c r="J186" s="53"/>
      <c r="K186" s="121"/>
      <c r="L186" s="121"/>
      <c r="M186" s="121"/>
      <c r="N186" s="117"/>
      <c r="O186" s="121"/>
      <c r="P186" s="121"/>
      <c r="Q186" s="121"/>
    </row>
    <row r="187" spans="4:17" s="50" customFormat="1" ht="9.75">
      <c r="D187" s="51"/>
      <c r="E187" s="51"/>
      <c r="F187" s="113"/>
      <c r="G187" s="113"/>
      <c r="H187" s="113"/>
      <c r="I187" s="119"/>
      <c r="J187" s="53"/>
      <c r="K187" s="121"/>
      <c r="L187" s="121"/>
      <c r="M187" s="121"/>
      <c r="N187" s="117"/>
      <c r="O187" s="121"/>
      <c r="P187" s="121"/>
      <c r="Q187" s="121"/>
    </row>
    <row r="188" spans="4:17" s="50" customFormat="1" ht="9.75">
      <c r="D188" s="51"/>
      <c r="E188" s="51"/>
      <c r="F188" s="113"/>
      <c r="G188" s="113"/>
      <c r="H188" s="113"/>
      <c r="I188" s="119"/>
      <c r="J188" s="53"/>
      <c r="K188" s="121"/>
      <c r="L188" s="121"/>
      <c r="M188" s="121"/>
      <c r="N188" s="117"/>
      <c r="O188" s="121"/>
      <c r="P188" s="121"/>
      <c r="Q188" s="121"/>
    </row>
    <row r="189" spans="4:17" s="50" customFormat="1" ht="9.75">
      <c r="D189" s="51"/>
      <c r="E189" s="51"/>
      <c r="F189" s="113"/>
      <c r="G189" s="113"/>
      <c r="H189" s="113"/>
      <c r="I189" s="119"/>
      <c r="J189" s="53"/>
      <c r="K189" s="121"/>
      <c r="L189" s="121"/>
      <c r="M189" s="121"/>
      <c r="N189" s="117"/>
      <c r="O189" s="121"/>
      <c r="P189" s="121"/>
      <c r="Q189" s="121"/>
    </row>
    <row r="190" spans="4:17" s="50" customFormat="1" ht="9.75">
      <c r="D190" s="51"/>
      <c r="E190" s="51"/>
      <c r="F190" s="113"/>
      <c r="G190" s="113"/>
      <c r="H190" s="113"/>
      <c r="I190" s="119"/>
      <c r="J190" s="53"/>
      <c r="K190" s="121"/>
      <c r="L190" s="121"/>
      <c r="M190" s="121"/>
      <c r="N190" s="117"/>
      <c r="O190" s="121"/>
      <c r="P190" s="121"/>
      <c r="Q190" s="121"/>
    </row>
    <row r="191" spans="4:17" s="50" customFormat="1" ht="9.75">
      <c r="D191" s="51"/>
      <c r="E191" s="51"/>
      <c r="F191" s="113"/>
      <c r="G191" s="113"/>
      <c r="H191" s="113"/>
      <c r="I191" s="119"/>
      <c r="J191" s="53"/>
      <c r="K191" s="121"/>
      <c r="L191" s="121"/>
      <c r="M191" s="121"/>
      <c r="N191" s="117"/>
      <c r="O191" s="121"/>
      <c r="P191" s="121"/>
      <c r="Q191" s="121"/>
    </row>
    <row r="192" spans="4:17" s="50" customFormat="1" ht="9.75">
      <c r="D192" s="51"/>
      <c r="E192" s="51"/>
      <c r="F192" s="113"/>
      <c r="G192" s="113"/>
      <c r="H192" s="113"/>
      <c r="I192" s="119"/>
      <c r="J192" s="53"/>
      <c r="K192" s="121"/>
      <c r="L192" s="121"/>
      <c r="M192" s="121"/>
      <c r="N192" s="117"/>
      <c r="O192" s="121"/>
      <c r="P192" s="121"/>
      <c r="Q192" s="121"/>
    </row>
    <row r="193" spans="4:17" s="50" customFormat="1" ht="9.75">
      <c r="D193" s="51"/>
      <c r="E193" s="51"/>
      <c r="F193" s="113"/>
      <c r="G193" s="113"/>
      <c r="H193" s="113"/>
      <c r="I193" s="119"/>
      <c r="J193" s="53"/>
      <c r="K193" s="121"/>
      <c r="L193" s="121"/>
      <c r="M193" s="121"/>
      <c r="N193" s="117"/>
      <c r="O193" s="121"/>
      <c r="P193" s="121"/>
      <c r="Q193" s="121"/>
    </row>
    <row r="194" spans="4:17" s="50" customFormat="1" ht="9.75">
      <c r="D194" s="51"/>
      <c r="E194" s="51"/>
      <c r="F194" s="113"/>
      <c r="G194" s="113"/>
      <c r="H194" s="113"/>
      <c r="I194" s="119"/>
      <c r="J194" s="53"/>
      <c r="K194" s="121"/>
      <c r="L194" s="121"/>
      <c r="M194" s="121"/>
      <c r="N194" s="117"/>
      <c r="O194" s="121"/>
      <c r="P194" s="121"/>
      <c r="Q194" s="121"/>
    </row>
    <row r="195" spans="4:17" s="50" customFormat="1" ht="9.75">
      <c r="D195" s="51"/>
      <c r="E195" s="51"/>
      <c r="F195" s="113"/>
      <c r="G195" s="113"/>
      <c r="H195" s="113"/>
      <c r="I195" s="119"/>
      <c r="J195" s="53"/>
      <c r="K195" s="121"/>
      <c r="L195" s="121"/>
      <c r="M195" s="121"/>
      <c r="N195" s="117"/>
      <c r="O195" s="121"/>
      <c r="P195" s="121"/>
      <c r="Q195" s="121"/>
    </row>
    <row r="196" spans="4:17" s="50" customFormat="1" ht="9.75">
      <c r="D196" s="51"/>
      <c r="E196" s="51"/>
      <c r="F196" s="113"/>
      <c r="G196" s="113"/>
      <c r="H196" s="113"/>
      <c r="I196" s="119"/>
      <c r="J196" s="53"/>
      <c r="K196" s="121"/>
      <c r="L196" s="121"/>
      <c r="M196" s="121"/>
      <c r="N196" s="117"/>
      <c r="O196" s="121"/>
      <c r="P196" s="121"/>
      <c r="Q196" s="121"/>
    </row>
    <row r="197" spans="4:17" s="50" customFormat="1" ht="9.75">
      <c r="D197" s="51"/>
      <c r="E197" s="51"/>
      <c r="F197" s="113"/>
      <c r="G197" s="113"/>
      <c r="H197" s="113"/>
      <c r="I197" s="119"/>
      <c r="J197" s="53"/>
      <c r="K197" s="121"/>
      <c r="L197" s="121"/>
      <c r="M197" s="121"/>
      <c r="N197" s="117"/>
      <c r="O197" s="121"/>
      <c r="P197" s="121"/>
      <c r="Q197" s="121"/>
    </row>
    <row r="198" spans="4:17" s="50" customFormat="1" ht="9.75">
      <c r="D198" s="51"/>
      <c r="E198" s="51"/>
      <c r="F198" s="113"/>
      <c r="G198" s="113"/>
      <c r="H198" s="113"/>
      <c r="I198" s="119"/>
      <c r="J198" s="53"/>
      <c r="K198" s="121"/>
      <c r="L198" s="121"/>
      <c r="M198" s="121"/>
      <c r="N198" s="117"/>
      <c r="O198" s="121"/>
      <c r="P198" s="121"/>
      <c r="Q198" s="121"/>
    </row>
    <row r="199" spans="4:17" s="50" customFormat="1" ht="9.75">
      <c r="D199" s="51"/>
      <c r="E199" s="51"/>
      <c r="F199" s="113"/>
      <c r="G199" s="113"/>
      <c r="H199" s="113"/>
      <c r="I199" s="119"/>
      <c r="J199" s="53"/>
      <c r="K199" s="121"/>
      <c r="L199" s="121"/>
      <c r="M199" s="121"/>
      <c r="N199" s="117"/>
      <c r="O199" s="121"/>
      <c r="P199" s="121"/>
      <c r="Q199" s="121"/>
    </row>
    <row r="200" spans="4:17" s="50" customFormat="1" ht="9.75">
      <c r="D200" s="51"/>
      <c r="E200" s="51"/>
      <c r="F200" s="113"/>
      <c r="G200" s="113"/>
      <c r="H200" s="113"/>
      <c r="I200" s="119"/>
      <c r="J200" s="53"/>
      <c r="K200" s="121"/>
      <c r="L200" s="121"/>
      <c r="M200" s="121"/>
      <c r="N200" s="117"/>
      <c r="O200" s="121"/>
      <c r="P200" s="121"/>
      <c r="Q200" s="121"/>
    </row>
    <row r="201" spans="4:17" s="50" customFormat="1" ht="9.75">
      <c r="D201" s="51"/>
      <c r="E201" s="51"/>
      <c r="F201" s="113"/>
      <c r="G201" s="113"/>
      <c r="H201" s="113"/>
      <c r="I201" s="119"/>
      <c r="J201" s="53"/>
      <c r="K201" s="121"/>
      <c r="L201" s="121"/>
      <c r="M201" s="121"/>
      <c r="N201" s="117"/>
      <c r="O201" s="121"/>
      <c r="P201" s="121"/>
      <c r="Q201" s="121"/>
    </row>
    <row r="202" spans="4:17" s="50" customFormat="1" ht="9.75">
      <c r="D202" s="51"/>
      <c r="E202" s="51"/>
      <c r="F202" s="113"/>
      <c r="G202" s="113"/>
      <c r="H202" s="113"/>
      <c r="I202" s="119"/>
      <c r="J202" s="53"/>
      <c r="K202" s="121"/>
      <c r="L202" s="121"/>
      <c r="M202" s="121"/>
      <c r="N202" s="117"/>
      <c r="O202" s="121"/>
      <c r="P202" s="121"/>
      <c r="Q202" s="121"/>
    </row>
    <row r="203" spans="4:17" s="50" customFormat="1" ht="9.75">
      <c r="D203" s="51"/>
      <c r="E203" s="51"/>
      <c r="F203" s="113"/>
      <c r="G203" s="113"/>
      <c r="H203" s="113"/>
      <c r="I203" s="119"/>
      <c r="J203" s="53"/>
      <c r="K203" s="121"/>
      <c r="L203" s="121"/>
      <c r="M203" s="121"/>
      <c r="N203" s="117"/>
      <c r="O203" s="121"/>
      <c r="P203" s="121"/>
      <c r="Q203" s="121"/>
    </row>
    <row r="204" spans="4:17" s="50" customFormat="1" ht="9.75">
      <c r="D204" s="51"/>
      <c r="E204" s="51"/>
      <c r="F204" s="113"/>
      <c r="G204" s="113"/>
      <c r="H204" s="113"/>
      <c r="I204" s="119"/>
      <c r="J204" s="53"/>
      <c r="K204" s="121"/>
      <c r="L204" s="121"/>
      <c r="M204" s="121"/>
      <c r="N204" s="117"/>
      <c r="O204" s="121"/>
      <c r="P204" s="121"/>
      <c r="Q204" s="121"/>
    </row>
    <row r="205" spans="4:17" s="50" customFormat="1" ht="9.75">
      <c r="D205" s="51"/>
      <c r="E205" s="51"/>
      <c r="F205" s="113"/>
      <c r="G205" s="113"/>
      <c r="H205" s="113"/>
      <c r="I205" s="119"/>
      <c r="J205" s="53"/>
      <c r="K205" s="121"/>
      <c r="L205" s="121"/>
      <c r="M205" s="121"/>
      <c r="N205" s="117"/>
      <c r="O205" s="121"/>
      <c r="P205" s="121"/>
      <c r="Q205" s="121"/>
    </row>
    <row r="206" spans="4:17" s="50" customFormat="1" ht="9.75">
      <c r="D206" s="51"/>
      <c r="E206" s="51"/>
      <c r="F206" s="113"/>
      <c r="G206" s="113"/>
      <c r="H206" s="113"/>
      <c r="I206" s="119"/>
      <c r="J206" s="53"/>
      <c r="K206" s="121"/>
      <c r="L206" s="121"/>
      <c r="M206" s="121"/>
      <c r="N206" s="117"/>
      <c r="O206" s="121"/>
      <c r="P206" s="121"/>
      <c r="Q206" s="121"/>
    </row>
    <row r="207" spans="4:17" s="50" customFormat="1" ht="9.75">
      <c r="D207" s="51"/>
      <c r="E207" s="51"/>
      <c r="F207" s="113"/>
      <c r="G207" s="113"/>
      <c r="H207" s="113"/>
      <c r="I207" s="119"/>
      <c r="J207" s="53"/>
      <c r="K207" s="121"/>
      <c r="L207" s="121"/>
      <c r="M207" s="121"/>
      <c r="N207" s="117"/>
      <c r="O207" s="121"/>
      <c r="P207" s="121"/>
      <c r="Q207" s="121"/>
    </row>
    <row r="208" spans="4:17" s="50" customFormat="1" ht="9.75">
      <c r="D208" s="51"/>
      <c r="E208" s="51"/>
      <c r="F208" s="113"/>
      <c r="G208" s="113"/>
      <c r="H208" s="113"/>
      <c r="I208" s="119"/>
      <c r="J208" s="53"/>
      <c r="K208" s="121"/>
      <c r="L208" s="121"/>
      <c r="M208" s="121"/>
      <c r="N208" s="117"/>
      <c r="O208" s="121"/>
      <c r="P208" s="121"/>
      <c r="Q208" s="121"/>
    </row>
    <row r="209" spans="4:17" s="50" customFormat="1" ht="9.75">
      <c r="D209" s="51"/>
      <c r="E209" s="51"/>
      <c r="F209" s="113"/>
      <c r="G209" s="113"/>
      <c r="H209" s="113"/>
      <c r="I209" s="119"/>
      <c r="J209" s="53"/>
      <c r="K209" s="121"/>
      <c r="L209" s="121"/>
      <c r="M209" s="121"/>
      <c r="N209" s="117"/>
      <c r="O209" s="121"/>
      <c r="P209" s="121"/>
      <c r="Q209" s="121"/>
    </row>
    <row r="210" spans="4:17" s="50" customFormat="1" ht="9.75">
      <c r="D210" s="51"/>
      <c r="E210" s="51"/>
      <c r="F210" s="113"/>
      <c r="G210" s="113"/>
      <c r="H210" s="113"/>
      <c r="I210" s="119"/>
      <c r="J210" s="53"/>
      <c r="K210" s="121"/>
      <c r="L210" s="121"/>
      <c r="M210" s="121"/>
      <c r="N210" s="117"/>
      <c r="O210" s="121"/>
      <c r="P210" s="121"/>
      <c r="Q210" s="121"/>
    </row>
    <row r="211" spans="4:17" s="50" customFormat="1" ht="9.75">
      <c r="D211" s="51"/>
      <c r="E211" s="51"/>
      <c r="F211" s="113"/>
      <c r="G211" s="113"/>
      <c r="H211" s="113"/>
      <c r="I211" s="119"/>
      <c r="J211" s="53"/>
      <c r="K211" s="121"/>
      <c r="L211" s="121"/>
      <c r="M211" s="121"/>
      <c r="N211" s="117"/>
      <c r="O211" s="121"/>
      <c r="P211" s="121"/>
      <c r="Q211" s="121"/>
    </row>
    <row r="212" spans="4:17" s="50" customFormat="1" ht="9.75">
      <c r="D212" s="51"/>
      <c r="E212" s="51"/>
      <c r="F212" s="113"/>
      <c r="G212" s="113"/>
      <c r="H212" s="113"/>
      <c r="I212" s="119"/>
      <c r="J212" s="53"/>
      <c r="K212" s="121"/>
      <c r="L212" s="121"/>
      <c r="M212" s="121"/>
      <c r="N212" s="117"/>
      <c r="O212" s="121"/>
      <c r="P212" s="121"/>
      <c r="Q212" s="121"/>
    </row>
    <row r="213" spans="4:17" s="50" customFormat="1" ht="9.75">
      <c r="D213" s="51"/>
      <c r="E213" s="51"/>
      <c r="F213" s="113"/>
      <c r="G213" s="113"/>
      <c r="H213" s="113"/>
      <c r="I213" s="119"/>
      <c r="J213" s="53"/>
      <c r="K213" s="121"/>
      <c r="L213" s="121"/>
      <c r="M213" s="121"/>
      <c r="N213" s="117"/>
      <c r="O213" s="121"/>
      <c r="P213" s="121"/>
      <c r="Q213" s="121"/>
    </row>
    <row r="214" spans="4:17" s="50" customFormat="1" ht="9.75">
      <c r="D214" s="51"/>
      <c r="E214" s="51"/>
      <c r="F214" s="113"/>
      <c r="G214" s="113"/>
      <c r="H214" s="113"/>
      <c r="I214" s="119"/>
      <c r="J214" s="53"/>
      <c r="K214" s="121"/>
      <c r="L214" s="121"/>
      <c r="M214" s="121"/>
      <c r="N214" s="117"/>
      <c r="O214" s="121"/>
      <c r="P214" s="121"/>
      <c r="Q214" s="121"/>
    </row>
    <row r="215" spans="4:17" s="50" customFormat="1" ht="9.75">
      <c r="D215" s="51"/>
      <c r="E215" s="51"/>
      <c r="F215" s="113"/>
      <c r="G215" s="113"/>
      <c r="H215" s="113"/>
      <c r="I215" s="119"/>
      <c r="J215" s="53"/>
      <c r="K215" s="121"/>
      <c r="L215" s="121"/>
      <c r="M215" s="121"/>
      <c r="N215" s="117"/>
      <c r="O215" s="121"/>
      <c r="P215" s="121"/>
      <c r="Q215" s="121"/>
    </row>
    <row r="216" spans="4:17" s="50" customFormat="1" ht="9.75">
      <c r="D216" s="51"/>
      <c r="E216" s="51"/>
      <c r="F216" s="113"/>
      <c r="G216" s="113"/>
      <c r="H216" s="113"/>
      <c r="I216" s="119"/>
      <c r="J216" s="53"/>
      <c r="K216" s="121"/>
      <c r="L216" s="121"/>
      <c r="M216" s="121"/>
      <c r="N216" s="117"/>
      <c r="O216" s="121"/>
      <c r="P216" s="121"/>
      <c r="Q216" s="121"/>
    </row>
    <row r="217" spans="4:17" s="50" customFormat="1" ht="9.75">
      <c r="D217" s="51"/>
      <c r="E217" s="51"/>
      <c r="F217" s="113"/>
      <c r="G217" s="113"/>
      <c r="H217" s="113"/>
      <c r="I217" s="119"/>
      <c r="J217" s="53"/>
      <c r="K217" s="121"/>
      <c r="L217" s="121"/>
      <c r="M217" s="121"/>
      <c r="N217" s="117"/>
      <c r="O217" s="121"/>
      <c r="P217" s="121"/>
      <c r="Q217" s="121"/>
    </row>
    <row r="218" spans="4:17" s="50" customFormat="1" ht="9.75">
      <c r="D218" s="51"/>
      <c r="E218" s="51"/>
      <c r="F218" s="113"/>
      <c r="G218" s="113"/>
      <c r="H218" s="113"/>
      <c r="I218" s="119"/>
      <c r="J218" s="53"/>
      <c r="K218" s="121"/>
      <c r="L218" s="121"/>
      <c r="M218" s="121"/>
      <c r="N218" s="117"/>
      <c r="O218" s="121"/>
      <c r="P218" s="121"/>
      <c r="Q218" s="121"/>
    </row>
    <row r="219" spans="4:17" s="50" customFormat="1" ht="9.75">
      <c r="D219" s="51"/>
      <c r="E219" s="51"/>
      <c r="F219" s="113"/>
      <c r="G219" s="113"/>
      <c r="H219" s="113"/>
      <c r="I219" s="119"/>
      <c r="J219" s="53"/>
      <c r="K219" s="121"/>
      <c r="L219" s="121"/>
      <c r="M219" s="121"/>
      <c r="N219" s="117"/>
      <c r="O219" s="121"/>
      <c r="P219" s="121"/>
      <c r="Q219" s="121"/>
    </row>
    <row r="220" spans="4:17" s="50" customFormat="1" ht="9.75">
      <c r="D220" s="51"/>
      <c r="E220" s="51"/>
      <c r="F220" s="113"/>
      <c r="G220" s="113"/>
      <c r="H220" s="113"/>
      <c r="I220" s="119"/>
      <c r="J220" s="53"/>
      <c r="K220" s="121"/>
      <c r="L220" s="121"/>
      <c r="M220" s="121"/>
      <c r="N220" s="117"/>
      <c r="O220" s="121"/>
      <c r="P220" s="121"/>
      <c r="Q220" s="121"/>
    </row>
    <row r="221" spans="4:17" s="50" customFormat="1" ht="9.75">
      <c r="D221" s="51"/>
      <c r="E221" s="51"/>
      <c r="F221" s="113"/>
      <c r="G221" s="113"/>
      <c r="H221" s="113"/>
      <c r="I221" s="119"/>
      <c r="J221" s="53"/>
      <c r="K221" s="121"/>
      <c r="L221" s="121"/>
      <c r="M221" s="121"/>
      <c r="N221" s="117"/>
      <c r="O221" s="121"/>
      <c r="P221" s="121"/>
      <c r="Q221" s="121"/>
    </row>
    <row r="222" spans="4:17" s="50" customFormat="1" ht="9.75">
      <c r="D222" s="51"/>
      <c r="E222" s="51"/>
      <c r="F222" s="113"/>
      <c r="G222" s="113"/>
      <c r="H222" s="113"/>
      <c r="I222" s="119"/>
      <c r="J222" s="53"/>
      <c r="K222" s="121"/>
      <c r="L222" s="121"/>
      <c r="M222" s="121"/>
      <c r="N222" s="117"/>
      <c r="O222" s="121"/>
      <c r="P222" s="121"/>
      <c r="Q222" s="121"/>
    </row>
    <row r="223" spans="4:17" s="50" customFormat="1" ht="9.75">
      <c r="D223" s="51"/>
      <c r="E223" s="51"/>
      <c r="F223" s="113"/>
      <c r="G223" s="113"/>
      <c r="H223" s="113"/>
      <c r="I223" s="119"/>
      <c r="J223" s="53"/>
      <c r="K223" s="121"/>
      <c r="L223" s="121"/>
      <c r="M223" s="121"/>
      <c r="N223" s="117"/>
      <c r="O223" s="121"/>
      <c r="P223" s="121"/>
      <c r="Q223" s="121"/>
    </row>
    <row r="224" spans="4:17" s="50" customFormat="1" ht="9.75">
      <c r="D224" s="51"/>
      <c r="E224" s="51"/>
      <c r="F224" s="113"/>
      <c r="G224" s="113"/>
      <c r="H224" s="113"/>
      <c r="I224" s="119"/>
      <c r="J224" s="53"/>
      <c r="K224" s="121"/>
      <c r="L224" s="121"/>
      <c r="M224" s="121"/>
      <c r="N224" s="117"/>
      <c r="O224" s="121"/>
      <c r="P224" s="121"/>
      <c r="Q224" s="121"/>
    </row>
    <row r="225" spans="4:17" s="50" customFormat="1" ht="9.75">
      <c r="D225" s="51"/>
      <c r="E225" s="51"/>
      <c r="F225" s="113"/>
      <c r="G225" s="113"/>
      <c r="H225" s="113"/>
      <c r="I225" s="119"/>
      <c r="J225" s="53"/>
      <c r="K225" s="121"/>
      <c r="L225" s="121"/>
      <c r="M225" s="121"/>
      <c r="N225" s="117"/>
      <c r="O225" s="121"/>
      <c r="P225" s="121"/>
      <c r="Q225" s="121"/>
    </row>
    <row r="226" spans="4:17" s="50" customFormat="1" ht="9.75">
      <c r="D226" s="51"/>
      <c r="E226" s="51"/>
      <c r="F226" s="113"/>
      <c r="G226" s="113"/>
      <c r="H226" s="113"/>
      <c r="I226" s="119"/>
      <c r="J226" s="53"/>
      <c r="K226" s="121"/>
      <c r="L226" s="121"/>
      <c r="M226" s="121"/>
      <c r="N226" s="117"/>
      <c r="O226" s="121"/>
      <c r="P226" s="121"/>
      <c r="Q226" s="121"/>
    </row>
    <row r="227" spans="4:17" s="50" customFormat="1" ht="9.75">
      <c r="D227" s="51"/>
      <c r="E227" s="51"/>
      <c r="F227" s="113"/>
      <c r="G227" s="113"/>
      <c r="H227" s="113"/>
      <c r="I227" s="119"/>
      <c r="J227" s="53"/>
      <c r="K227" s="121"/>
      <c r="L227" s="121"/>
      <c r="M227" s="121"/>
      <c r="N227" s="117"/>
      <c r="O227" s="121"/>
      <c r="P227" s="121"/>
      <c r="Q227" s="121"/>
    </row>
    <row r="228" spans="4:17" s="50" customFormat="1" ht="9.75">
      <c r="D228" s="51"/>
      <c r="E228" s="51"/>
      <c r="F228" s="113"/>
      <c r="G228" s="113"/>
      <c r="H228" s="113"/>
      <c r="I228" s="119"/>
      <c r="J228" s="53"/>
      <c r="K228" s="121"/>
      <c r="L228" s="121"/>
      <c r="M228" s="121"/>
      <c r="N228" s="117"/>
      <c r="O228" s="121"/>
      <c r="P228" s="121"/>
      <c r="Q228" s="121"/>
    </row>
    <row r="229" spans="4:17" s="50" customFormat="1" ht="9.75">
      <c r="D229" s="51"/>
      <c r="E229" s="51"/>
      <c r="F229" s="113"/>
      <c r="G229" s="113"/>
      <c r="H229" s="113"/>
      <c r="I229" s="119"/>
      <c r="J229" s="53"/>
      <c r="K229" s="121"/>
      <c r="L229" s="121"/>
      <c r="M229" s="121"/>
      <c r="N229" s="117"/>
      <c r="O229" s="121"/>
      <c r="P229" s="121"/>
      <c r="Q229" s="121"/>
    </row>
    <row r="230" spans="4:17" s="50" customFormat="1" ht="9.75">
      <c r="D230" s="51"/>
      <c r="E230" s="51"/>
      <c r="F230" s="113"/>
      <c r="G230" s="113"/>
      <c r="H230" s="113"/>
      <c r="I230" s="119"/>
      <c r="J230" s="53"/>
      <c r="K230" s="121"/>
      <c r="L230" s="121"/>
      <c r="M230" s="121"/>
      <c r="N230" s="117"/>
      <c r="O230" s="121"/>
      <c r="P230" s="121"/>
      <c r="Q230" s="121"/>
    </row>
    <row r="231" spans="4:17" s="50" customFormat="1" ht="9.75">
      <c r="D231" s="51"/>
      <c r="E231" s="51"/>
      <c r="F231" s="113"/>
      <c r="G231" s="113"/>
      <c r="H231" s="113"/>
      <c r="I231" s="119"/>
      <c r="J231" s="53"/>
      <c r="K231" s="121"/>
      <c r="L231" s="121"/>
      <c r="M231" s="121"/>
      <c r="N231" s="117"/>
      <c r="O231" s="121"/>
      <c r="P231" s="121"/>
      <c r="Q231" s="121"/>
    </row>
    <row r="232" spans="4:17" s="50" customFormat="1" ht="9.75">
      <c r="D232" s="51"/>
      <c r="E232" s="51"/>
      <c r="F232" s="113"/>
      <c r="G232" s="113"/>
      <c r="H232" s="113"/>
      <c r="I232" s="119"/>
      <c r="J232" s="53"/>
      <c r="K232" s="121"/>
      <c r="L232" s="121"/>
      <c r="M232" s="121"/>
      <c r="N232" s="117"/>
      <c r="O232" s="121"/>
      <c r="P232" s="121"/>
      <c r="Q232" s="121"/>
    </row>
    <row r="233" spans="4:17" s="50" customFormat="1" ht="9.75">
      <c r="D233" s="51"/>
      <c r="E233" s="51"/>
      <c r="F233" s="113"/>
      <c r="G233" s="113"/>
      <c r="H233" s="113"/>
      <c r="I233" s="119"/>
      <c r="J233" s="53"/>
      <c r="K233" s="121"/>
      <c r="L233" s="121"/>
      <c r="M233" s="121"/>
      <c r="N233" s="117"/>
      <c r="O233" s="121"/>
      <c r="P233" s="121"/>
      <c r="Q233" s="121"/>
    </row>
    <row r="234" spans="4:17" s="50" customFormat="1" ht="9.75">
      <c r="D234" s="51"/>
      <c r="E234" s="51"/>
      <c r="F234" s="113"/>
      <c r="G234" s="113"/>
      <c r="H234" s="113"/>
      <c r="I234" s="119"/>
      <c r="J234" s="53"/>
      <c r="K234" s="121"/>
      <c r="L234" s="121"/>
      <c r="M234" s="121"/>
      <c r="N234" s="117"/>
      <c r="O234" s="121"/>
      <c r="P234" s="121"/>
      <c r="Q234" s="121"/>
    </row>
    <row r="235" spans="4:17" s="50" customFormat="1" ht="9.75">
      <c r="D235" s="51"/>
      <c r="E235" s="51"/>
      <c r="F235" s="113"/>
      <c r="G235" s="113"/>
      <c r="H235" s="113"/>
      <c r="I235" s="119"/>
      <c r="J235" s="53"/>
      <c r="K235" s="121"/>
      <c r="L235" s="121"/>
      <c r="M235" s="121"/>
      <c r="N235" s="117"/>
      <c r="O235" s="121"/>
      <c r="P235" s="121"/>
      <c r="Q235" s="121"/>
    </row>
    <row r="236" spans="4:17" s="50" customFormat="1" ht="9.75">
      <c r="D236" s="51"/>
      <c r="E236" s="51"/>
      <c r="F236" s="113"/>
      <c r="G236" s="113"/>
      <c r="H236" s="113"/>
      <c r="I236" s="119"/>
      <c r="J236" s="53"/>
      <c r="K236" s="121"/>
      <c r="L236" s="121"/>
      <c r="M236" s="121"/>
      <c r="N236" s="117"/>
      <c r="O236" s="121"/>
      <c r="P236" s="121"/>
      <c r="Q236" s="1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6" useFirstPageNumber="1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68"/>
  <sheetViews>
    <sheetView workbookViewId="0" topLeftCell="A1">
      <selection activeCell="G11" sqref="G11"/>
    </sheetView>
  </sheetViews>
  <sheetFormatPr defaultColWidth="9.00390625" defaultRowHeight="45.75" customHeight="1"/>
  <cols>
    <col min="1" max="1" width="3.125" style="372" customWidth="1"/>
    <col min="2" max="2" width="5.875" style="372" customWidth="1"/>
    <col min="3" max="3" width="6.875" style="372" customWidth="1"/>
    <col min="4" max="4" width="36.00390625" style="372" customWidth="1"/>
    <col min="5" max="5" width="12.50390625" style="404" customWidth="1"/>
    <col min="6" max="6" width="12.875" style="372" customWidth="1"/>
    <col min="7" max="7" width="11.625" style="372" customWidth="1"/>
    <col min="8" max="8" width="9.375" style="372" customWidth="1"/>
    <col min="9" max="9" width="10.125" style="372" customWidth="1"/>
    <col min="10" max="10" width="11.50390625" style="372" customWidth="1"/>
    <col min="11" max="11" width="11.375" style="372" customWidth="1"/>
    <col min="12" max="12" width="9.125" style="372" customWidth="1"/>
    <col min="13" max="13" width="21.125" style="372" customWidth="1"/>
    <col min="14" max="16384" width="9.125" style="372" customWidth="1"/>
  </cols>
  <sheetData>
    <row r="1" ht="14.25" customHeight="1">
      <c r="J1" s="372" t="s">
        <v>210</v>
      </c>
    </row>
    <row r="2" ht="16.5" customHeight="1">
      <c r="I2" s="399" t="s">
        <v>211</v>
      </c>
    </row>
    <row r="3" ht="18" customHeight="1">
      <c r="I3" s="399" t="s">
        <v>212</v>
      </c>
    </row>
    <row r="4" ht="15.75" customHeight="1">
      <c r="I4" s="399" t="s">
        <v>213</v>
      </c>
    </row>
    <row r="5" ht="24.75" customHeight="1">
      <c r="D5" s="373" t="s">
        <v>214</v>
      </c>
    </row>
    <row r="6" ht="21.75" customHeight="1">
      <c r="K6" s="405" t="s">
        <v>5</v>
      </c>
    </row>
    <row r="7" spans="1:11" ht="19.5" customHeight="1">
      <c r="A7" s="374"/>
      <c r="B7" s="375"/>
      <c r="C7" s="375"/>
      <c r="D7" s="375"/>
      <c r="E7" s="374"/>
      <c r="F7" s="374"/>
      <c r="G7" s="376"/>
      <c r="H7" s="376" t="s">
        <v>215</v>
      </c>
      <c r="I7" s="376"/>
      <c r="J7" s="376"/>
      <c r="K7" s="375" t="s">
        <v>216</v>
      </c>
    </row>
    <row r="8" spans="1:11" ht="18" customHeight="1">
      <c r="A8" s="377" t="s">
        <v>217</v>
      </c>
      <c r="B8" s="378" t="s">
        <v>6</v>
      </c>
      <c r="C8" s="378" t="s">
        <v>218</v>
      </c>
      <c r="D8" s="378" t="s">
        <v>219</v>
      </c>
      <c r="E8" s="377" t="s">
        <v>220</v>
      </c>
      <c r="F8" s="374" t="s">
        <v>221</v>
      </c>
      <c r="G8" s="379"/>
      <c r="H8" s="380" t="s">
        <v>222</v>
      </c>
      <c r="I8" s="380"/>
      <c r="J8" s="381"/>
      <c r="K8" s="378" t="s">
        <v>223</v>
      </c>
    </row>
    <row r="9" spans="1:11" ht="18" customHeight="1">
      <c r="A9" s="377"/>
      <c r="B9" s="378"/>
      <c r="C9" s="378"/>
      <c r="D9" s="378" t="s">
        <v>224</v>
      </c>
      <c r="E9" s="377" t="s">
        <v>225</v>
      </c>
      <c r="F9" s="377" t="s">
        <v>226</v>
      </c>
      <c r="G9" s="375" t="s">
        <v>227</v>
      </c>
      <c r="H9" s="375" t="s">
        <v>228</v>
      </c>
      <c r="I9" s="375" t="s">
        <v>229</v>
      </c>
      <c r="J9" s="375" t="s">
        <v>230</v>
      </c>
      <c r="K9" s="378" t="s">
        <v>231</v>
      </c>
    </row>
    <row r="10" spans="1:11" ht="12" customHeight="1">
      <c r="A10" s="377"/>
      <c r="B10" s="378"/>
      <c r="C10" s="378"/>
      <c r="D10" s="378"/>
      <c r="E10" s="377" t="s">
        <v>232</v>
      </c>
      <c r="F10" s="377">
        <v>2014</v>
      </c>
      <c r="G10" s="378" t="s">
        <v>549</v>
      </c>
      <c r="H10" s="378" t="s">
        <v>233</v>
      </c>
      <c r="I10" s="378" t="s">
        <v>234</v>
      </c>
      <c r="J10" s="378" t="s">
        <v>235</v>
      </c>
      <c r="K10" s="378" t="s">
        <v>236</v>
      </c>
    </row>
    <row r="11" spans="1:11" ht="10.5" customHeight="1">
      <c r="A11" s="377"/>
      <c r="B11" s="378"/>
      <c r="C11" s="378"/>
      <c r="D11" s="378"/>
      <c r="E11" s="377"/>
      <c r="F11" s="377" t="s">
        <v>237</v>
      </c>
      <c r="G11" s="378" t="s">
        <v>548</v>
      </c>
      <c r="H11" s="378"/>
      <c r="I11" s="378" t="s">
        <v>238</v>
      </c>
      <c r="J11" s="378" t="s">
        <v>239</v>
      </c>
      <c r="K11" s="378" t="s">
        <v>240</v>
      </c>
    </row>
    <row r="12" spans="1:11" ht="11.25" customHeight="1">
      <c r="A12" s="377"/>
      <c r="B12" s="378"/>
      <c r="C12" s="378"/>
      <c r="D12" s="378"/>
      <c r="E12" s="377"/>
      <c r="F12" s="377"/>
      <c r="G12" s="378"/>
      <c r="H12" s="378"/>
      <c r="I12" s="378" t="s">
        <v>241</v>
      </c>
      <c r="J12" s="378" t="s">
        <v>242</v>
      </c>
      <c r="K12" s="378" t="s">
        <v>243</v>
      </c>
    </row>
    <row r="13" spans="1:11" ht="15" customHeight="1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 t="s">
        <v>244</v>
      </c>
    </row>
    <row r="14" spans="1:11" s="386" customFormat="1" ht="15" customHeight="1">
      <c r="A14" s="383">
        <v>1</v>
      </c>
      <c r="B14" s="383">
        <v>2</v>
      </c>
      <c r="C14" s="383">
        <v>3</v>
      </c>
      <c r="D14" s="383">
        <v>4</v>
      </c>
      <c r="E14" s="384">
        <v>5</v>
      </c>
      <c r="F14" s="385">
        <v>6</v>
      </c>
      <c r="G14" s="385">
        <v>7</v>
      </c>
      <c r="H14" s="385">
        <v>8</v>
      </c>
      <c r="I14" s="385">
        <v>9</v>
      </c>
      <c r="J14" s="385">
        <v>10</v>
      </c>
      <c r="K14" s="383">
        <v>11</v>
      </c>
    </row>
    <row r="15" spans="1:11" s="408" customFormat="1" ht="45.75" customHeight="1">
      <c r="A15" s="15"/>
      <c r="B15" s="406"/>
      <c r="C15" s="406"/>
      <c r="D15" s="407" t="s">
        <v>245</v>
      </c>
      <c r="E15" s="387">
        <f aca="true" t="shared" si="0" ref="E15:J15">SUM(E16:E73)</f>
        <v>85899784</v>
      </c>
      <c r="F15" s="387">
        <f t="shared" si="0"/>
        <v>25766121</v>
      </c>
      <c r="G15" s="387">
        <f t="shared" si="0"/>
        <v>16059121</v>
      </c>
      <c r="H15" s="387">
        <f t="shared" si="0"/>
        <v>0</v>
      </c>
      <c r="I15" s="387">
        <f t="shared" si="0"/>
        <v>0</v>
      </c>
      <c r="J15" s="387">
        <f t="shared" si="0"/>
        <v>9707000</v>
      </c>
      <c r="K15" s="387"/>
    </row>
    <row r="16" spans="1:11" s="399" customFormat="1" ht="38.25" customHeight="1">
      <c r="A16" s="409">
        <v>1</v>
      </c>
      <c r="B16" s="410">
        <v>600</v>
      </c>
      <c r="C16" s="410">
        <v>60004</v>
      </c>
      <c r="D16" s="411" t="s">
        <v>246</v>
      </c>
      <c r="E16" s="388">
        <v>19000</v>
      </c>
      <c r="F16" s="389">
        <f>SUM(G16)</f>
        <v>19000</v>
      </c>
      <c r="G16" s="389">
        <v>19000</v>
      </c>
      <c r="H16" s="390"/>
      <c r="I16" s="390"/>
      <c r="J16" s="390"/>
      <c r="K16" s="412" t="s">
        <v>247</v>
      </c>
    </row>
    <row r="17" spans="1:11" s="399" customFormat="1" ht="45.75" customHeight="1">
      <c r="A17" s="409">
        <v>2</v>
      </c>
      <c r="B17" s="410">
        <v>600</v>
      </c>
      <c r="C17" s="410">
        <v>60016</v>
      </c>
      <c r="D17" s="411" t="s">
        <v>248</v>
      </c>
      <c r="E17" s="388">
        <v>23630057</v>
      </c>
      <c r="F17" s="389">
        <f>SUM(G17,J17)</f>
        <v>5000000</v>
      </c>
      <c r="G17" s="389">
        <v>1730000</v>
      </c>
      <c r="H17" s="390"/>
      <c r="I17" s="390"/>
      <c r="J17" s="390">
        <v>3270000</v>
      </c>
      <c r="K17" s="412" t="s">
        <v>247</v>
      </c>
    </row>
    <row r="18" spans="1:11" s="399" customFormat="1" ht="34.5" customHeight="1">
      <c r="A18" s="409">
        <v>3</v>
      </c>
      <c r="B18" s="410">
        <v>600</v>
      </c>
      <c r="C18" s="410">
        <v>60016</v>
      </c>
      <c r="D18" s="411" t="s">
        <v>249</v>
      </c>
      <c r="E18" s="388">
        <v>217000</v>
      </c>
      <c r="F18" s="389">
        <f aca="true" t="shared" si="1" ref="F18:F65">SUM(G18)</f>
        <v>160000</v>
      </c>
      <c r="G18" s="389">
        <v>160000</v>
      </c>
      <c r="H18" s="390"/>
      <c r="I18" s="390"/>
      <c r="J18" s="390"/>
      <c r="K18" s="412" t="s">
        <v>247</v>
      </c>
    </row>
    <row r="19" spans="1:11" s="399" customFormat="1" ht="42.75" customHeight="1">
      <c r="A19" s="409">
        <v>4</v>
      </c>
      <c r="B19" s="410">
        <v>600</v>
      </c>
      <c r="C19" s="410">
        <v>60016</v>
      </c>
      <c r="D19" s="411" t="s">
        <v>250</v>
      </c>
      <c r="E19" s="388">
        <v>150000</v>
      </c>
      <c r="F19" s="389">
        <f t="shared" si="1"/>
        <v>75000</v>
      </c>
      <c r="G19" s="389">
        <v>75000</v>
      </c>
      <c r="H19" s="390"/>
      <c r="I19" s="390"/>
      <c r="J19" s="390"/>
      <c r="K19" s="412" t="s">
        <v>247</v>
      </c>
    </row>
    <row r="20" spans="1:11" s="399" customFormat="1" ht="41.25" customHeight="1">
      <c r="A20" s="409">
        <v>5</v>
      </c>
      <c r="B20" s="410">
        <v>600</v>
      </c>
      <c r="C20" s="410">
        <v>60016</v>
      </c>
      <c r="D20" s="411" t="s">
        <v>251</v>
      </c>
      <c r="E20" s="388">
        <v>1245510</v>
      </c>
      <c r="F20" s="389">
        <f t="shared" si="1"/>
        <v>700000</v>
      </c>
      <c r="G20" s="389">
        <v>700000</v>
      </c>
      <c r="H20" s="390"/>
      <c r="I20" s="390"/>
      <c r="J20" s="390"/>
      <c r="K20" s="412" t="s">
        <v>247</v>
      </c>
    </row>
    <row r="21" spans="1:11" s="399" customFormat="1" ht="41.25" customHeight="1">
      <c r="A21" s="409">
        <v>6</v>
      </c>
      <c r="B21" s="410">
        <v>600</v>
      </c>
      <c r="C21" s="410">
        <v>60016</v>
      </c>
      <c r="D21" s="411" t="s">
        <v>252</v>
      </c>
      <c r="E21" s="388">
        <v>3874784</v>
      </c>
      <c r="F21" s="389">
        <f t="shared" si="1"/>
        <v>1840000</v>
      </c>
      <c r="G21" s="389">
        <v>1840000</v>
      </c>
      <c r="H21" s="390"/>
      <c r="I21" s="390"/>
      <c r="J21" s="390"/>
      <c r="K21" s="412" t="s">
        <v>247</v>
      </c>
    </row>
    <row r="22" spans="1:11" s="399" customFormat="1" ht="38.25" customHeight="1">
      <c r="A22" s="409">
        <v>7</v>
      </c>
      <c r="B22" s="410">
        <v>600</v>
      </c>
      <c r="C22" s="410">
        <v>60016</v>
      </c>
      <c r="D22" s="411" t="s">
        <v>253</v>
      </c>
      <c r="E22" s="388">
        <v>80000</v>
      </c>
      <c r="F22" s="389">
        <f t="shared" si="1"/>
        <v>80000</v>
      </c>
      <c r="G22" s="389">
        <v>80000</v>
      </c>
      <c r="H22" s="390"/>
      <c r="I22" s="390"/>
      <c r="J22" s="390"/>
      <c r="K22" s="412" t="s">
        <v>247</v>
      </c>
    </row>
    <row r="23" spans="1:11" s="399" customFormat="1" ht="50.25" customHeight="1">
      <c r="A23" s="409">
        <v>8</v>
      </c>
      <c r="B23" s="410">
        <v>600</v>
      </c>
      <c r="C23" s="410">
        <v>60016</v>
      </c>
      <c r="D23" s="411" t="s">
        <v>254</v>
      </c>
      <c r="E23" s="388">
        <v>80000</v>
      </c>
      <c r="F23" s="389">
        <f t="shared" si="1"/>
        <v>80000</v>
      </c>
      <c r="G23" s="389">
        <v>80000</v>
      </c>
      <c r="H23" s="390"/>
      <c r="I23" s="390"/>
      <c r="J23" s="390"/>
      <c r="K23" s="412" t="s">
        <v>247</v>
      </c>
    </row>
    <row r="24" spans="1:11" s="399" customFormat="1" ht="40.5" customHeight="1">
      <c r="A24" s="409">
        <v>9</v>
      </c>
      <c r="B24" s="410">
        <v>600</v>
      </c>
      <c r="C24" s="410">
        <v>60016</v>
      </c>
      <c r="D24" s="411" t="s">
        <v>255</v>
      </c>
      <c r="E24" s="388">
        <v>350000</v>
      </c>
      <c r="F24" s="389">
        <f t="shared" si="1"/>
        <v>350000</v>
      </c>
      <c r="G24" s="389">
        <v>350000</v>
      </c>
      <c r="H24" s="390"/>
      <c r="I24" s="390"/>
      <c r="J24" s="390"/>
      <c r="K24" s="412" t="s">
        <v>247</v>
      </c>
    </row>
    <row r="25" spans="1:11" s="399" customFormat="1" ht="37.5" customHeight="1">
      <c r="A25" s="409">
        <v>10</v>
      </c>
      <c r="B25" s="410">
        <v>600</v>
      </c>
      <c r="C25" s="410">
        <v>60016</v>
      </c>
      <c r="D25" s="411" t="s">
        <v>256</v>
      </c>
      <c r="E25" s="388">
        <v>528000</v>
      </c>
      <c r="F25" s="389">
        <f t="shared" si="1"/>
        <v>528000</v>
      </c>
      <c r="G25" s="389">
        <v>528000</v>
      </c>
      <c r="H25" s="390"/>
      <c r="I25" s="390"/>
      <c r="J25" s="390"/>
      <c r="K25" s="412" t="s">
        <v>247</v>
      </c>
    </row>
    <row r="26" spans="1:11" s="399" customFormat="1" ht="48" customHeight="1">
      <c r="A26" s="409">
        <v>11</v>
      </c>
      <c r="B26" s="410">
        <v>600</v>
      </c>
      <c r="C26" s="410">
        <v>60016</v>
      </c>
      <c r="D26" s="411" t="s">
        <v>257</v>
      </c>
      <c r="E26" s="388">
        <v>370000</v>
      </c>
      <c r="F26" s="389">
        <f t="shared" si="1"/>
        <v>370000</v>
      </c>
      <c r="G26" s="389">
        <v>370000</v>
      </c>
      <c r="H26" s="390"/>
      <c r="I26" s="390"/>
      <c r="J26" s="390"/>
      <c r="K26" s="412" t="s">
        <v>247</v>
      </c>
    </row>
    <row r="27" spans="1:11" s="399" customFormat="1" ht="45" customHeight="1">
      <c r="A27" s="409">
        <v>12</v>
      </c>
      <c r="B27" s="410">
        <v>600</v>
      </c>
      <c r="C27" s="410">
        <v>60016</v>
      </c>
      <c r="D27" s="411" t="s">
        <v>258</v>
      </c>
      <c r="E27" s="388">
        <v>41000</v>
      </c>
      <c r="F27" s="389">
        <f t="shared" si="1"/>
        <v>41000</v>
      </c>
      <c r="G27" s="389">
        <v>41000</v>
      </c>
      <c r="H27" s="390"/>
      <c r="I27" s="390"/>
      <c r="J27" s="390"/>
      <c r="K27" s="412" t="s">
        <v>247</v>
      </c>
    </row>
    <row r="28" spans="1:11" s="399" customFormat="1" ht="38.25" customHeight="1">
      <c r="A28" s="409">
        <v>13</v>
      </c>
      <c r="B28" s="410">
        <v>600</v>
      </c>
      <c r="C28" s="410">
        <v>60016</v>
      </c>
      <c r="D28" s="411" t="s">
        <v>259</v>
      </c>
      <c r="E28" s="388">
        <v>52000</v>
      </c>
      <c r="F28" s="389">
        <f t="shared" si="1"/>
        <v>52000</v>
      </c>
      <c r="G28" s="389">
        <v>52000</v>
      </c>
      <c r="H28" s="390"/>
      <c r="I28" s="390"/>
      <c r="J28" s="390"/>
      <c r="K28" s="412" t="s">
        <v>247</v>
      </c>
    </row>
    <row r="29" spans="1:11" s="399" customFormat="1" ht="45.75" customHeight="1">
      <c r="A29" s="409">
        <v>14</v>
      </c>
      <c r="B29" s="410">
        <v>600</v>
      </c>
      <c r="C29" s="410">
        <v>60016</v>
      </c>
      <c r="D29" s="411" t="s">
        <v>260</v>
      </c>
      <c r="E29" s="388">
        <v>43000</v>
      </c>
      <c r="F29" s="389">
        <f t="shared" si="1"/>
        <v>43000</v>
      </c>
      <c r="G29" s="389">
        <v>43000</v>
      </c>
      <c r="H29" s="390"/>
      <c r="I29" s="390"/>
      <c r="J29" s="390"/>
      <c r="K29" s="412" t="s">
        <v>247</v>
      </c>
    </row>
    <row r="30" spans="1:11" s="399" customFormat="1" ht="37.5" customHeight="1">
      <c r="A30" s="409">
        <v>15</v>
      </c>
      <c r="B30" s="410">
        <v>600</v>
      </c>
      <c r="C30" s="410">
        <v>60016</v>
      </c>
      <c r="D30" s="411" t="s">
        <v>261</v>
      </c>
      <c r="E30" s="388">
        <v>35800</v>
      </c>
      <c r="F30" s="389">
        <f t="shared" si="1"/>
        <v>35800</v>
      </c>
      <c r="G30" s="389">
        <v>35800</v>
      </c>
      <c r="H30" s="390"/>
      <c r="I30" s="390"/>
      <c r="J30" s="390"/>
      <c r="K30" s="412" t="s">
        <v>247</v>
      </c>
    </row>
    <row r="31" spans="1:11" s="399" customFormat="1" ht="45.75" customHeight="1">
      <c r="A31" s="409">
        <v>16</v>
      </c>
      <c r="B31" s="410">
        <v>600</v>
      </c>
      <c r="C31" s="410">
        <v>60016</v>
      </c>
      <c r="D31" s="411" t="s">
        <v>262</v>
      </c>
      <c r="E31" s="388">
        <v>61400</v>
      </c>
      <c r="F31" s="389">
        <f t="shared" si="1"/>
        <v>61400</v>
      </c>
      <c r="G31" s="389">
        <v>61400</v>
      </c>
      <c r="H31" s="390"/>
      <c r="I31" s="390"/>
      <c r="J31" s="390"/>
      <c r="K31" s="412" t="s">
        <v>247</v>
      </c>
    </row>
    <row r="32" spans="1:11" s="399" customFormat="1" ht="48" customHeight="1">
      <c r="A32" s="409">
        <v>17</v>
      </c>
      <c r="B32" s="410">
        <v>600</v>
      </c>
      <c r="C32" s="410">
        <v>60016</v>
      </c>
      <c r="D32" s="411" t="s">
        <v>263</v>
      </c>
      <c r="E32" s="388">
        <v>21000</v>
      </c>
      <c r="F32" s="389">
        <f t="shared" si="1"/>
        <v>21000</v>
      </c>
      <c r="G32" s="389">
        <v>21000</v>
      </c>
      <c r="H32" s="390"/>
      <c r="I32" s="390"/>
      <c r="J32" s="390"/>
      <c r="K32" s="412" t="s">
        <v>247</v>
      </c>
    </row>
    <row r="33" spans="1:11" s="399" customFormat="1" ht="55.5" customHeight="1">
      <c r="A33" s="409">
        <v>18</v>
      </c>
      <c r="B33" s="410">
        <v>600</v>
      </c>
      <c r="C33" s="410">
        <v>60016</v>
      </c>
      <c r="D33" s="411" t="s">
        <v>264</v>
      </c>
      <c r="E33" s="388">
        <v>22000</v>
      </c>
      <c r="F33" s="389">
        <f t="shared" si="1"/>
        <v>22000</v>
      </c>
      <c r="G33" s="389">
        <v>22000</v>
      </c>
      <c r="H33" s="390"/>
      <c r="I33" s="390"/>
      <c r="J33" s="390"/>
      <c r="K33" s="412" t="s">
        <v>247</v>
      </c>
    </row>
    <row r="34" spans="1:11" s="399" customFormat="1" ht="46.5" customHeight="1">
      <c r="A34" s="409">
        <v>19</v>
      </c>
      <c r="B34" s="410">
        <v>600</v>
      </c>
      <c r="C34" s="410">
        <v>60016</v>
      </c>
      <c r="D34" s="411" t="s">
        <v>265</v>
      </c>
      <c r="E34" s="388">
        <v>95000</v>
      </c>
      <c r="F34" s="389">
        <f t="shared" si="1"/>
        <v>95000</v>
      </c>
      <c r="G34" s="389">
        <v>95000</v>
      </c>
      <c r="H34" s="390"/>
      <c r="I34" s="390"/>
      <c r="J34" s="390"/>
      <c r="K34" s="412" t="s">
        <v>247</v>
      </c>
    </row>
    <row r="35" spans="1:11" s="399" customFormat="1" ht="48" customHeight="1">
      <c r="A35" s="409">
        <v>20</v>
      </c>
      <c r="B35" s="410">
        <v>600</v>
      </c>
      <c r="C35" s="410">
        <v>60016</v>
      </c>
      <c r="D35" s="411" t="s">
        <v>539</v>
      </c>
      <c r="E35" s="388">
        <v>60000</v>
      </c>
      <c r="F35" s="389">
        <f t="shared" si="1"/>
        <v>60000</v>
      </c>
      <c r="G35" s="389">
        <v>60000</v>
      </c>
      <c r="H35" s="390"/>
      <c r="I35" s="390"/>
      <c r="J35" s="390"/>
      <c r="K35" s="412" t="s">
        <v>247</v>
      </c>
    </row>
    <row r="36" spans="1:11" s="399" customFormat="1" ht="49.5" customHeight="1">
      <c r="A36" s="409">
        <v>21</v>
      </c>
      <c r="B36" s="410">
        <v>600</v>
      </c>
      <c r="C36" s="410">
        <v>60016</v>
      </c>
      <c r="D36" s="411" t="s">
        <v>266</v>
      </c>
      <c r="E36" s="388">
        <v>75000</v>
      </c>
      <c r="F36" s="389">
        <f t="shared" si="1"/>
        <v>75000</v>
      </c>
      <c r="G36" s="389">
        <v>75000</v>
      </c>
      <c r="H36" s="390"/>
      <c r="I36" s="390"/>
      <c r="J36" s="390"/>
      <c r="K36" s="412" t="s">
        <v>247</v>
      </c>
    </row>
    <row r="37" spans="1:11" s="399" customFormat="1" ht="35.25" customHeight="1">
      <c r="A37" s="409">
        <v>22</v>
      </c>
      <c r="B37" s="410">
        <v>600</v>
      </c>
      <c r="C37" s="410">
        <v>60016</v>
      </c>
      <c r="D37" s="411" t="s">
        <v>267</v>
      </c>
      <c r="E37" s="388">
        <v>80000</v>
      </c>
      <c r="F37" s="389">
        <f t="shared" si="1"/>
        <v>80000</v>
      </c>
      <c r="G37" s="389">
        <v>80000</v>
      </c>
      <c r="H37" s="390"/>
      <c r="I37" s="390"/>
      <c r="J37" s="390"/>
      <c r="K37" s="412" t="s">
        <v>247</v>
      </c>
    </row>
    <row r="38" spans="1:11" s="399" customFormat="1" ht="47.25" customHeight="1">
      <c r="A38" s="409">
        <v>23</v>
      </c>
      <c r="B38" s="410">
        <v>600</v>
      </c>
      <c r="C38" s="410">
        <v>60016</v>
      </c>
      <c r="D38" s="411" t="s">
        <v>268</v>
      </c>
      <c r="E38" s="388">
        <v>600000</v>
      </c>
      <c r="F38" s="389">
        <f t="shared" si="1"/>
        <v>600000</v>
      </c>
      <c r="G38" s="389">
        <v>600000</v>
      </c>
      <c r="H38" s="390"/>
      <c r="I38" s="390"/>
      <c r="J38" s="390"/>
      <c r="K38" s="412" t="s">
        <v>247</v>
      </c>
    </row>
    <row r="39" spans="1:11" s="399" customFormat="1" ht="42.75" customHeight="1">
      <c r="A39" s="409">
        <v>24</v>
      </c>
      <c r="B39" s="410">
        <v>700</v>
      </c>
      <c r="C39" s="410">
        <v>70095</v>
      </c>
      <c r="D39" s="411" t="s">
        <v>269</v>
      </c>
      <c r="E39" s="388">
        <v>9178810</v>
      </c>
      <c r="F39" s="389">
        <f t="shared" si="1"/>
        <v>885000</v>
      </c>
      <c r="G39" s="389">
        <v>885000</v>
      </c>
      <c r="H39" s="390"/>
      <c r="I39" s="390"/>
      <c r="J39" s="390"/>
      <c r="K39" s="412" t="s">
        <v>247</v>
      </c>
    </row>
    <row r="40" spans="1:11" s="399" customFormat="1" ht="46.5" customHeight="1">
      <c r="A40" s="409">
        <v>25</v>
      </c>
      <c r="B40" s="410">
        <v>710</v>
      </c>
      <c r="C40" s="410">
        <v>71035</v>
      </c>
      <c r="D40" s="411" t="s">
        <v>270</v>
      </c>
      <c r="E40" s="388">
        <v>397838</v>
      </c>
      <c r="F40" s="389">
        <f t="shared" si="1"/>
        <v>270000</v>
      </c>
      <c r="G40" s="389">
        <v>270000</v>
      </c>
      <c r="H40" s="390"/>
      <c r="I40" s="390"/>
      <c r="J40" s="390"/>
      <c r="K40" s="412" t="s">
        <v>247</v>
      </c>
    </row>
    <row r="41" spans="1:11" s="399" customFormat="1" ht="51.75" customHeight="1">
      <c r="A41" s="409">
        <v>26</v>
      </c>
      <c r="B41" s="410">
        <v>710</v>
      </c>
      <c r="C41" s="410">
        <v>71035</v>
      </c>
      <c r="D41" s="411" t="s">
        <v>271</v>
      </c>
      <c r="E41" s="388">
        <v>366256</v>
      </c>
      <c r="F41" s="389">
        <f t="shared" si="1"/>
        <v>175000</v>
      </c>
      <c r="G41" s="389">
        <v>175000</v>
      </c>
      <c r="H41" s="390"/>
      <c r="I41" s="390"/>
      <c r="J41" s="390"/>
      <c r="K41" s="412" t="s">
        <v>247</v>
      </c>
    </row>
    <row r="42" spans="1:11" s="399" customFormat="1" ht="54" customHeight="1">
      <c r="A42" s="409">
        <v>27</v>
      </c>
      <c r="B42" s="410">
        <v>710</v>
      </c>
      <c r="C42" s="410">
        <v>71035</v>
      </c>
      <c r="D42" s="31" t="s">
        <v>272</v>
      </c>
      <c r="E42" s="388">
        <v>160000</v>
      </c>
      <c r="F42" s="389">
        <f t="shared" si="1"/>
        <v>50000</v>
      </c>
      <c r="G42" s="389">
        <v>50000</v>
      </c>
      <c r="H42" s="390"/>
      <c r="I42" s="390"/>
      <c r="J42" s="390"/>
      <c r="K42" s="412" t="s">
        <v>247</v>
      </c>
    </row>
    <row r="43" spans="1:11" s="399" customFormat="1" ht="48.75" customHeight="1">
      <c r="A43" s="409">
        <v>28</v>
      </c>
      <c r="B43" s="410">
        <v>710</v>
      </c>
      <c r="C43" s="410">
        <v>71035</v>
      </c>
      <c r="D43" s="31" t="s">
        <v>273</v>
      </c>
      <c r="E43" s="388">
        <v>100000</v>
      </c>
      <c r="F43" s="389">
        <f t="shared" si="1"/>
        <v>100000</v>
      </c>
      <c r="G43" s="389">
        <v>100000</v>
      </c>
      <c r="H43" s="390"/>
      <c r="I43" s="390"/>
      <c r="J43" s="390"/>
      <c r="K43" s="412" t="s">
        <v>247</v>
      </c>
    </row>
    <row r="44" spans="1:11" s="399" customFormat="1" ht="45.75" customHeight="1">
      <c r="A44" s="409">
        <v>29</v>
      </c>
      <c r="B44" s="410">
        <v>750</v>
      </c>
      <c r="C44" s="410">
        <v>75023</v>
      </c>
      <c r="D44" s="31" t="s">
        <v>274</v>
      </c>
      <c r="E44" s="388">
        <v>60000</v>
      </c>
      <c r="F44" s="389">
        <f t="shared" si="1"/>
        <v>60000</v>
      </c>
      <c r="G44" s="389">
        <v>60000</v>
      </c>
      <c r="H44" s="390"/>
      <c r="I44" s="390"/>
      <c r="J44" s="390"/>
      <c r="K44" s="412" t="s">
        <v>247</v>
      </c>
    </row>
    <row r="45" spans="1:11" s="399" customFormat="1" ht="57.75" customHeight="1">
      <c r="A45" s="409">
        <v>30</v>
      </c>
      <c r="B45" s="410">
        <v>750</v>
      </c>
      <c r="C45" s="410">
        <v>75023</v>
      </c>
      <c r="D45" s="31" t="s">
        <v>275</v>
      </c>
      <c r="E45" s="388">
        <v>65000</v>
      </c>
      <c r="F45" s="389">
        <f t="shared" si="1"/>
        <v>65000</v>
      </c>
      <c r="G45" s="389">
        <v>65000</v>
      </c>
      <c r="H45" s="390"/>
      <c r="I45" s="390"/>
      <c r="J45" s="390"/>
      <c r="K45" s="412" t="s">
        <v>247</v>
      </c>
    </row>
    <row r="46" spans="1:11" s="399" customFormat="1" ht="46.5" customHeight="1">
      <c r="A46" s="409">
        <v>31</v>
      </c>
      <c r="B46" s="410">
        <v>754</v>
      </c>
      <c r="C46" s="410">
        <v>75495</v>
      </c>
      <c r="D46" s="31" t="s">
        <v>276</v>
      </c>
      <c r="E46" s="388">
        <v>702300</v>
      </c>
      <c r="F46" s="389">
        <f t="shared" si="1"/>
        <v>90000</v>
      </c>
      <c r="G46" s="389">
        <v>90000</v>
      </c>
      <c r="H46" s="390"/>
      <c r="I46" s="390"/>
      <c r="J46" s="390"/>
      <c r="K46" s="412" t="s">
        <v>247</v>
      </c>
    </row>
    <row r="47" spans="1:11" s="399" customFormat="1" ht="48" customHeight="1">
      <c r="A47" s="409">
        <v>32</v>
      </c>
      <c r="B47" s="410">
        <v>801</v>
      </c>
      <c r="C47" s="410">
        <v>80101</v>
      </c>
      <c r="D47" s="31" t="s">
        <v>277</v>
      </c>
      <c r="E47" s="388">
        <v>224200</v>
      </c>
      <c r="F47" s="389">
        <f t="shared" si="1"/>
        <v>224200</v>
      </c>
      <c r="G47" s="389">
        <v>224200</v>
      </c>
      <c r="H47" s="390"/>
      <c r="I47" s="390"/>
      <c r="J47" s="390"/>
      <c r="K47" s="412" t="s">
        <v>278</v>
      </c>
    </row>
    <row r="48" spans="1:11" s="399" customFormat="1" ht="39.75" customHeight="1">
      <c r="A48" s="409">
        <v>33</v>
      </c>
      <c r="B48" s="410">
        <v>801</v>
      </c>
      <c r="C48" s="410">
        <v>80104</v>
      </c>
      <c r="D48" s="411" t="s">
        <v>279</v>
      </c>
      <c r="E48" s="388">
        <v>43000</v>
      </c>
      <c r="F48" s="389">
        <f t="shared" si="1"/>
        <v>43000</v>
      </c>
      <c r="G48" s="389">
        <v>43000</v>
      </c>
      <c r="H48" s="390"/>
      <c r="I48" s="390"/>
      <c r="J48" s="390"/>
      <c r="K48" s="412" t="s">
        <v>280</v>
      </c>
    </row>
    <row r="49" spans="1:11" s="399" customFormat="1" ht="45" customHeight="1">
      <c r="A49" s="409">
        <v>34</v>
      </c>
      <c r="B49" s="410">
        <v>801</v>
      </c>
      <c r="C49" s="410">
        <v>80104</v>
      </c>
      <c r="D49" s="411" t="s">
        <v>281</v>
      </c>
      <c r="E49" s="388">
        <v>25000</v>
      </c>
      <c r="F49" s="389">
        <f t="shared" si="1"/>
        <v>25000</v>
      </c>
      <c r="G49" s="389">
        <v>25000</v>
      </c>
      <c r="H49" s="390"/>
      <c r="I49" s="390"/>
      <c r="J49" s="390"/>
      <c r="K49" s="412" t="s">
        <v>280</v>
      </c>
    </row>
    <row r="50" spans="1:11" s="399" customFormat="1" ht="41.25" customHeight="1">
      <c r="A50" s="409">
        <v>35</v>
      </c>
      <c r="B50" s="410">
        <v>801</v>
      </c>
      <c r="C50" s="410">
        <v>80104</v>
      </c>
      <c r="D50" s="411" t="s">
        <v>282</v>
      </c>
      <c r="E50" s="388">
        <v>30000</v>
      </c>
      <c r="F50" s="389">
        <f t="shared" si="1"/>
        <v>30000</v>
      </c>
      <c r="G50" s="389">
        <v>30000</v>
      </c>
      <c r="H50" s="390"/>
      <c r="I50" s="390"/>
      <c r="J50" s="390"/>
      <c r="K50" s="412" t="s">
        <v>283</v>
      </c>
    </row>
    <row r="51" spans="1:11" s="399" customFormat="1" ht="48" customHeight="1">
      <c r="A51" s="409">
        <v>36</v>
      </c>
      <c r="B51" s="410">
        <v>801</v>
      </c>
      <c r="C51" s="410">
        <v>80110</v>
      </c>
      <c r="D51" s="31" t="s">
        <v>284</v>
      </c>
      <c r="E51" s="388">
        <v>160000</v>
      </c>
      <c r="F51" s="389">
        <f t="shared" si="1"/>
        <v>160000</v>
      </c>
      <c r="G51" s="389">
        <v>160000</v>
      </c>
      <c r="H51" s="390"/>
      <c r="I51" s="390"/>
      <c r="J51" s="390"/>
      <c r="K51" s="412" t="s">
        <v>285</v>
      </c>
    </row>
    <row r="52" spans="1:11" s="399" customFormat="1" ht="41.25" customHeight="1">
      <c r="A52" s="409">
        <v>37</v>
      </c>
      <c r="B52" s="410">
        <v>801</v>
      </c>
      <c r="C52" s="410">
        <v>80110</v>
      </c>
      <c r="D52" s="31" t="s">
        <v>286</v>
      </c>
      <c r="E52" s="388">
        <v>300000</v>
      </c>
      <c r="F52" s="389">
        <f t="shared" si="1"/>
        <v>48000</v>
      </c>
      <c r="G52" s="388">
        <v>48000</v>
      </c>
      <c r="H52" s="390"/>
      <c r="I52" s="390"/>
      <c r="J52" s="390"/>
      <c r="K52" s="412" t="s">
        <v>287</v>
      </c>
    </row>
    <row r="53" spans="1:11" s="399" customFormat="1" ht="45.75" customHeight="1">
      <c r="A53" s="409">
        <v>38</v>
      </c>
      <c r="B53" s="410">
        <v>801</v>
      </c>
      <c r="C53" s="410">
        <v>80110</v>
      </c>
      <c r="D53" s="31" t="s">
        <v>288</v>
      </c>
      <c r="E53" s="388">
        <v>45000</v>
      </c>
      <c r="F53" s="389">
        <f t="shared" si="1"/>
        <v>45000</v>
      </c>
      <c r="G53" s="389">
        <v>45000</v>
      </c>
      <c r="H53" s="390"/>
      <c r="I53" s="390"/>
      <c r="J53" s="390"/>
      <c r="K53" s="412" t="s">
        <v>287</v>
      </c>
    </row>
    <row r="54" spans="1:11" s="399" customFormat="1" ht="47.25" customHeight="1">
      <c r="A54" s="409">
        <v>39</v>
      </c>
      <c r="B54" s="410">
        <v>801</v>
      </c>
      <c r="C54" s="410">
        <v>80110</v>
      </c>
      <c r="D54" s="31" t="s">
        <v>289</v>
      </c>
      <c r="E54" s="388">
        <v>140000</v>
      </c>
      <c r="F54" s="389">
        <f t="shared" si="1"/>
        <v>40000</v>
      </c>
      <c r="G54" s="389">
        <v>40000</v>
      </c>
      <c r="H54" s="390"/>
      <c r="I54" s="390"/>
      <c r="J54" s="390"/>
      <c r="K54" s="412" t="s">
        <v>290</v>
      </c>
    </row>
    <row r="55" spans="1:11" s="399" customFormat="1" ht="53.25" customHeight="1">
      <c r="A55" s="409">
        <v>40</v>
      </c>
      <c r="B55" s="410">
        <v>801</v>
      </c>
      <c r="C55" s="410">
        <v>80195</v>
      </c>
      <c r="D55" s="31" t="s">
        <v>291</v>
      </c>
      <c r="E55" s="388">
        <v>3936721</v>
      </c>
      <c r="F55" s="389">
        <f t="shared" si="1"/>
        <v>1936721</v>
      </c>
      <c r="G55" s="389">
        <v>1936721</v>
      </c>
      <c r="H55" s="390"/>
      <c r="I55" s="390"/>
      <c r="J55" s="390"/>
      <c r="K55" s="412" t="s">
        <v>247</v>
      </c>
    </row>
    <row r="56" spans="1:11" s="399" customFormat="1" ht="53.25" customHeight="1">
      <c r="A56" s="409">
        <v>41</v>
      </c>
      <c r="B56" s="410">
        <v>801</v>
      </c>
      <c r="C56" s="410">
        <v>80195</v>
      </c>
      <c r="D56" s="31" t="s">
        <v>292</v>
      </c>
      <c r="E56" s="388">
        <v>502000</v>
      </c>
      <c r="F56" s="389">
        <f t="shared" si="1"/>
        <v>502000</v>
      </c>
      <c r="G56" s="389">
        <v>502000</v>
      </c>
      <c r="H56" s="390"/>
      <c r="I56" s="390"/>
      <c r="J56" s="390"/>
      <c r="K56" s="412" t="s">
        <v>247</v>
      </c>
    </row>
    <row r="57" spans="1:11" s="399" customFormat="1" ht="36" customHeight="1">
      <c r="A57" s="409">
        <v>42</v>
      </c>
      <c r="B57" s="410">
        <v>852</v>
      </c>
      <c r="C57" s="410">
        <v>85203</v>
      </c>
      <c r="D57" s="31" t="s">
        <v>293</v>
      </c>
      <c r="E57" s="388">
        <v>11000</v>
      </c>
      <c r="F57" s="389">
        <f t="shared" si="1"/>
        <v>11000</v>
      </c>
      <c r="G57" s="389">
        <v>11000</v>
      </c>
      <c r="H57" s="390"/>
      <c r="I57" s="390"/>
      <c r="J57" s="390"/>
      <c r="K57" s="412" t="s">
        <v>294</v>
      </c>
    </row>
    <row r="58" spans="1:11" s="399" customFormat="1" ht="36" customHeight="1">
      <c r="A58" s="409">
        <v>43</v>
      </c>
      <c r="B58" s="410">
        <v>900</v>
      </c>
      <c r="C58" s="410">
        <v>90004</v>
      </c>
      <c r="D58" s="411" t="s">
        <v>295</v>
      </c>
      <c r="E58" s="388">
        <v>108285</v>
      </c>
      <c r="F58" s="389">
        <f t="shared" si="1"/>
        <v>20000</v>
      </c>
      <c r="G58" s="389">
        <v>20000</v>
      </c>
      <c r="H58" s="390"/>
      <c r="I58" s="390"/>
      <c r="J58" s="390"/>
      <c r="K58" s="412" t="s">
        <v>247</v>
      </c>
    </row>
    <row r="59" spans="1:11" s="399" customFormat="1" ht="41.25" customHeight="1">
      <c r="A59" s="409">
        <v>44</v>
      </c>
      <c r="B59" s="410">
        <v>900</v>
      </c>
      <c r="C59" s="410">
        <v>90004</v>
      </c>
      <c r="D59" s="411" t="s">
        <v>296</v>
      </c>
      <c r="E59" s="388">
        <v>800000</v>
      </c>
      <c r="F59" s="389">
        <f t="shared" si="1"/>
        <v>800000</v>
      </c>
      <c r="G59" s="389">
        <v>800000</v>
      </c>
      <c r="H59" s="390"/>
      <c r="I59" s="390"/>
      <c r="J59" s="390"/>
      <c r="K59" s="412" t="s">
        <v>247</v>
      </c>
    </row>
    <row r="60" spans="1:11" s="399" customFormat="1" ht="46.5" customHeight="1">
      <c r="A60" s="409">
        <v>45</v>
      </c>
      <c r="B60" s="410">
        <v>900</v>
      </c>
      <c r="C60" s="410">
        <v>90004</v>
      </c>
      <c r="D60" s="411" t="s">
        <v>537</v>
      </c>
      <c r="E60" s="388">
        <v>3985880</v>
      </c>
      <c r="F60" s="389">
        <f t="shared" si="1"/>
        <v>1176000</v>
      </c>
      <c r="G60" s="389">
        <v>1176000</v>
      </c>
      <c r="H60" s="390"/>
      <c r="I60" s="390"/>
      <c r="J60" s="390"/>
      <c r="K60" s="412" t="s">
        <v>247</v>
      </c>
    </row>
    <row r="61" spans="1:11" s="399" customFormat="1" ht="46.5" customHeight="1">
      <c r="A61" s="409">
        <v>46</v>
      </c>
      <c r="B61" s="410">
        <v>900</v>
      </c>
      <c r="C61" s="410">
        <v>90015</v>
      </c>
      <c r="D61" s="411" t="s">
        <v>297</v>
      </c>
      <c r="E61" s="388">
        <v>256560</v>
      </c>
      <c r="F61" s="389">
        <f t="shared" si="1"/>
        <v>40000</v>
      </c>
      <c r="G61" s="389">
        <v>40000</v>
      </c>
      <c r="H61" s="390"/>
      <c r="I61" s="390"/>
      <c r="J61" s="390"/>
      <c r="K61" s="412" t="s">
        <v>247</v>
      </c>
    </row>
    <row r="62" spans="1:11" s="399" customFormat="1" ht="48" customHeight="1">
      <c r="A62" s="409">
        <v>47</v>
      </c>
      <c r="B62" s="410">
        <v>900</v>
      </c>
      <c r="C62" s="410">
        <v>90015</v>
      </c>
      <c r="D62" s="411" t="s">
        <v>298</v>
      </c>
      <c r="E62" s="388">
        <v>500000</v>
      </c>
      <c r="F62" s="389">
        <f t="shared" si="1"/>
        <v>60000</v>
      </c>
      <c r="G62" s="389">
        <v>60000</v>
      </c>
      <c r="H62" s="390"/>
      <c r="I62" s="390"/>
      <c r="J62" s="390"/>
      <c r="K62" s="412" t="s">
        <v>247</v>
      </c>
    </row>
    <row r="63" spans="1:11" s="399" customFormat="1" ht="40.5" customHeight="1">
      <c r="A63" s="409">
        <v>48</v>
      </c>
      <c r="B63" s="410">
        <v>900</v>
      </c>
      <c r="C63" s="410">
        <v>90015</v>
      </c>
      <c r="D63" s="411" t="s">
        <v>538</v>
      </c>
      <c r="E63" s="388">
        <v>310000</v>
      </c>
      <c r="F63" s="389">
        <f t="shared" si="1"/>
        <v>250000</v>
      </c>
      <c r="G63" s="389">
        <v>250000</v>
      </c>
      <c r="H63" s="390"/>
      <c r="I63" s="390"/>
      <c r="J63" s="390"/>
      <c r="K63" s="412" t="s">
        <v>247</v>
      </c>
    </row>
    <row r="64" spans="1:11" s="399" customFormat="1" ht="37.5" customHeight="1">
      <c r="A64" s="409">
        <v>49</v>
      </c>
      <c r="B64" s="410">
        <v>900</v>
      </c>
      <c r="C64" s="410">
        <v>90015</v>
      </c>
      <c r="D64" s="411" t="s">
        <v>299</v>
      </c>
      <c r="E64" s="388">
        <v>64000</v>
      </c>
      <c r="F64" s="389">
        <f t="shared" si="1"/>
        <v>64000</v>
      </c>
      <c r="G64" s="389">
        <v>64000</v>
      </c>
      <c r="H64" s="390"/>
      <c r="I64" s="390"/>
      <c r="J64" s="390"/>
      <c r="K64" s="412" t="s">
        <v>247</v>
      </c>
    </row>
    <row r="65" spans="1:11" s="399" customFormat="1" ht="37.5" customHeight="1">
      <c r="A65" s="409">
        <v>50</v>
      </c>
      <c r="B65" s="410">
        <v>900</v>
      </c>
      <c r="C65" s="410">
        <v>90015</v>
      </c>
      <c r="D65" s="411" t="s">
        <v>300</v>
      </c>
      <c r="E65" s="388">
        <v>40000</v>
      </c>
      <c r="F65" s="389">
        <f t="shared" si="1"/>
        <v>40000</v>
      </c>
      <c r="G65" s="389">
        <v>40000</v>
      </c>
      <c r="H65" s="390"/>
      <c r="I65" s="390"/>
      <c r="J65" s="390"/>
      <c r="K65" s="412" t="s">
        <v>247</v>
      </c>
    </row>
    <row r="66" spans="1:11" s="399" customFormat="1" ht="58.5" customHeight="1">
      <c r="A66" s="409">
        <v>51</v>
      </c>
      <c r="B66" s="410">
        <v>900</v>
      </c>
      <c r="C66" s="410">
        <v>90095</v>
      </c>
      <c r="D66" s="411" t="s">
        <v>301</v>
      </c>
      <c r="E66" s="388">
        <v>14803000</v>
      </c>
      <c r="F66" s="389">
        <f>SUM(G66,J66)</f>
        <v>103000</v>
      </c>
      <c r="G66" s="389">
        <v>81000</v>
      </c>
      <c r="H66" s="390"/>
      <c r="I66" s="390"/>
      <c r="J66" s="390">
        <v>22000</v>
      </c>
      <c r="K66" s="412" t="s">
        <v>247</v>
      </c>
    </row>
    <row r="67" spans="1:11" s="399" customFormat="1" ht="62.25" customHeight="1">
      <c r="A67" s="409">
        <v>52</v>
      </c>
      <c r="B67" s="410">
        <v>900</v>
      </c>
      <c r="C67" s="410">
        <v>90095</v>
      </c>
      <c r="D67" s="411" t="s">
        <v>302</v>
      </c>
      <c r="E67" s="388">
        <v>5989049</v>
      </c>
      <c r="F67" s="389">
        <f>SUM(G67,J67)</f>
        <v>4100000</v>
      </c>
      <c r="G67" s="389">
        <v>625000</v>
      </c>
      <c r="H67" s="390"/>
      <c r="I67" s="390"/>
      <c r="J67" s="390">
        <v>3475000</v>
      </c>
      <c r="K67" s="412" t="s">
        <v>247</v>
      </c>
    </row>
    <row r="68" spans="1:11" s="399" customFormat="1" ht="40.5" customHeight="1">
      <c r="A68" s="409">
        <v>53</v>
      </c>
      <c r="B68" s="410">
        <v>900</v>
      </c>
      <c r="C68" s="410">
        <v>90095</v>
      </c>
      <c r="D68" s="411" t="s">
        <v>303</v>
      </c>
      <c r="E68" s="388">
        <v>250000</v>
      </c>
      <c r="F68" s="389">
        <f>SUM(G68)</f>
        <v>150000</v>
      </c>
      <c r="G68" s="389">
        <v>150000</v>
      </c>
      <c r="H68" s="390"/>
      <c r="I68" s="390"/>
      <c r="J68" s="390"/>
      <c r="K68" s="412" t="s">
        <v>247</v>
      </c>
    </row>
    <row r="69" spans="1:11" s="399" customFormat="1" ht="45.75" customHeight="1">
      <c r="A69" s="409">
        <v>54</v>
      </c>
      <c r="B69" s="410">
        <v>900</v>
      </c>
      <c r="C69" s="410">
        <v>90095</v>
      </c>
      <c r="D69" s="411" t="s">
        <v>304</v>
      </c>
      <c r="E69" s="388">
        <v>3553394</v>
      </c>
      <c r="F69" s="389">
        <f>SUM(G69,J69)</f>
        <v>3470000</v>
      </c>
      <c r="G69" s="389">
        <v>530000</v>
      </c>
      <c r="H69" s="390"/>
      <c r="I69" s="390"/>
      <c r="J69" s="390">
        <v>2940000</v>
      </c>
      <c r="K69" s="412" t="s">
        <v>247</v>
      </c>
    </row>
    <row r="70" spans="1:11" s="399" customFormat="1" ht="51" customHeight="1">
      <c r="A70" s="409">
        <v>55</v>
      </c>
      <c r="B70" s="410">
        <v>900</v>
      </c>
      <c r="C70" s="410">
        <v>90095</v>
      </c>
      <c r="D70" s="411" t="s">
        <v>305</v>
      </c>
      <c r="E70" s="388">
        <v>716940</v>
      </c>
      <c r="F70" s="389">
        <f>SUM(G70)</f>
        <v>100000</v>
      </c>
      <c r="G70" s="389">
        <v>100000</v>
      </c>
      <c r="H70" s="390"/>
      <c r="I70" s="390"/>
      <c r="J70" s="390"/>
      <c r="K70" s="412" t="s">
        <v>247</v>
      </c>
    </row>
    <row r="71" spans="1:11" s="399" customFormat="1" ht="59.25" customHeight="1">
      <c r="A71" s="409">
        <v>56</v>
      </c>
      <c r="B71" s="410">
        <v>900</v>
      </c>
      <c r="C71" s="410">
        <v>90095</v>
      </c>
      <c r="D71" s="411" t="s">
        <v>306</v>
      </c>
      <c r="E71" s="388">
        <v>6220000</v>
      </c>
      <c r="F71" s="389">
        <f>SUM(G71)</f>
        <v>120000</v>
      </c>
      <c r="G71" s="389">
        <v>120000</v>
      </c>
      <c r="H71" s="390"/>
      <c r="I71" s="390"/>
      <c r="J71" s="390"/>
      <c r="K71" s="412" t="s">
        <v>247</v>
      </c>
    </row>
    <row r="72" spans="1:11" s="399" customFormat="1" ht="64.5" customHeight="1">
      <c r="A72" s="409">
        <v>57</v>
      </c>
      <c r="B72" s="410">
        <v>926</v>
      </c>
      <c r="C72" s="410">
        <v>92604</v>
      </c>
      <c r="D72" s="411" t="s">
        <v>307</v>
      </c>
      <c r="E72" s="388">
        <v>25000</v>
      </c>
      <c r="F72" s="389">
        <f>SUM(G72)</f>
        <v>25000</v>
      </c>
      <c r="G72" s="389">
        <v>25000</v>
      </c>
      <c r="H72" s="390"/>
      <c r="I72" s="390"/>
      <c r="J72" s="390"/>
      <c r="K72" s="412" t="s">
        <v>308</v>
      </c>
    </row>
    <row r="73" spans="1:11" s="399" customFormat="1" ht="67.5" customHeight="1">
      <c r="A73" s="409">
        <v>58</v>
      </c>
      <c r="B73" s="410">
        <v>926</v>
      </c>
      <c r="C73" s="410">
        <v>92604</v>
      </c>
      <c r="D73" s="411" t="s">
        <v>309</v>
      </c>
      <c r="E73" s="388">
        <v>100000</v>
      </c>
      <c r="F73" s="389">
        <f>SUM(G73)</f>
        <v>100000</v>
      </c>
      <c r="G73" s="389">
        <v>100000</v>
      </c>
      <c r="H73" s="390"/>
      <c r="I73" s="390"/>
      <c r="J73" s="390"/>
      <c r="K73" s="412" t="s">
        <v>308</v>
      </c>
    </row>
    <row r="74" spans="1:11" s="399" customFormat="1" ht="39.75" customHeight="1">
      <c r="A74" s="16"/>
      <c r="B74" s="413"/>
      <c r="C74" s="413"/>
      <c r="D74" s="414" t="s">
        <v>310</v>
      </c>
      <c r="E74" s="391">
        <f aca="true" t="shared" si="2" ref="E74:J74">SUM(E75:E93)</f>
        <v>287000</v>
      </c>
      <c r="F74" s="391">
        <f t="shared" si="2"/>
        <v>287000</v>
      </c>
      <c r="G74" s="391">
        <f t="shared" si="2"/>
        <v>287000</v>
      </c>
      <c r="H74" s="391">
        <f t="shared" si="2"/>
        <v>0</v>
      </c>
      <c r="I74" s="391">
        <f t="shared" si="2"/>
        <v>0</v>
      </c>
      <c r="J74" s="391">
        <f t="shared" si="2"/>
        <v>0</v>
      </c>
      <c r="K74" s="391"/>
    </row>
    <row r="75" spans="1:22" s="399" customFormat="1" ht="45.75" customHeight="1">
      <c r="A75" s="409">
        <v>1</v>
      </c>
      <c r="B75" s="410">
        <v>750</v>
      </c>
      <c r="C75" s="410">
        <v>75023</v>
      </c>
      <c r="D75" s="411" t="s">
        <v>311</v>
      </c>
      <c r="E75" s="389">
        <v>67000</v>
      </c>
      <c r="F75" s="389">
        <f aca="true" t="shared" si="3" ref="F75:F106">SUM(G75:J75)</f>
        <v>67000</v>
      </c>
      <c r="G75" s="389">
        <v>67000</v>
      </c>
      <c r="H75" s="390"/>
      <c r="I75" s="390"/>
      <c r="J75" s="390"/>
      <c r="K75" s="412" t="s">
        <v>247</v>
      </c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</row>
    <row r="76" spans="1:22" s="399" customFormat="1" ht="32.25" customHeight="1">
      <c r="A76" s="409">
        <v>2</v>
      </c>
      <c r="B76" s="410">
        <v>801</v>
      </c>
      <c r="C76" s="410">
        <v>80101</v>
      </c>
      <c r="D76" s="31" t="s">
        <v>312</v>
      </c>
      <c r="E76" s="389">
        <v>8000</v>
      </c>
      <c r="F76" s="389">
        <f t="shared" si="3"/>
        <v>8000</v>
      </c>
      <c r="G76" s="389">
        <v>8000</v>
      </c>
      <c r="H76" s="390"/>
      <c r="I76" s="390"/>
      <c r="J76" s="390"/>
      <c r="K76" s="412" t="s">
        <v>313</v>
      </c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</row>
    <row r="77" spans="1:22" s="399" customFormat="1" ht="37.5" customHeight="1">
      <c r="A77" s="409">
        <v>3</v>
      </c>
      <c r="B77" s="410">
        <v>801</v>
      </c>
      <c r="C77" s="410">
        <v>80101</v>
      </c>
      <c r="D77" s="31" t="s">
        <v>314</v>
      </c>
      <c r="E77" s="389">
        <v>5000</v>
      </c>
      <c r="F77" s="389">
        <f t="shared" si="3"/>
        <v>5000</v>
      </c>
      <c r="G77" s="389">
        <v>5000</v>
      </c>
      <c r="H77" s="390"/>
      <c r="I77" s="390"/>
      <c r="J77" s="390"/>
      <c r="K77" s="412" t="s">
        <v>315</v>
      </c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</row>
    <row r="78" spans="1:22" s="399" customFormat="1" ht="41.25" customHeight="1">
      <c r="A78" s="409">
        <v>4</v>
      </c>
      <c r="B78" s="410">
        <v>801</v>
      </c>
      <c r="C78" s="410">
        <v>80101</v>
      </c>
      <c r="D78" s="31" t="s">
        <v>316</v>
      </c>
      <c r="E78" s="389">
        <v>8000</v>
      </c>
      <c r="F78" s="389">
        <f t="shared" si="3"/>
        <v>8000</v>
      </c>
      <c r="G78" s="389">
        <v>8000</v>
      </c>
      <c r="H78" s="390"/>
      <c r="I78" s="390"/>
      <c r="J78" s="390"/>
      <c r="K78" s="412" t="s">
        <v>317</v>
      </c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</row>
    <row r="79" spans="1:22" s="399" customFormat="1" ht="35.25" customHeight="1">
      <c r="A79" s="409">
        <v>5</v>
      </c>
      <c r="B79" s="410">
        <v>801</v>
      </c>
      <c r="C79" s="410">
        <v>80101</v>
      </c>
      <c r="D79" s="31" t="s">
        <v>318</v>
      </c>
      <c r="E79" s="389">
        <v>3500</v>
      </c>
      <c r="F79" s="389">
        <f t="shared" si="3"/>
        <v>3500</v>
      </c>
      <c r="G79" s="389">
        <v>3500</v>
      </c>
      <c r="H79" s="390"/>
      <c r="I79" s="390"/>
      <c r="J79" s="390"/>
      <c r="K79" s="412" t="s">
        <v>317</v>
      </c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</row>
    <row r="80" spans="1:22" s="399" customFormat="1" ht="45.75" customHeight="1">
      <c r="A80" s="409">
        <v>6</v>
      </c>
      <c r="B80" s="410">
        <v>801</v>
      </c>
      <c r="C80" s="410">
        <v>80101</v>
      </c>
      <c r="D80" s="31" t="s">
        <v>319</v>
      </c>
      <c r="E80" s="389">
        <v>9000</v>
      </c>
      <c r="F80" s="389">
        <f t="shared" si="3"/>
        <v>9000</v>
      </c>
      <c r="G80" s="389">
        <v>9000</v>
      </c>
      <c r="H80" s="390"/>
      <c r="I80" s="390"/>
      <c r="J80" s="390"/>
      <c r="K80" s="412" t="s">
        <v>317</v>
      </c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</row>
    <row r="81" spans="1:22" s="399" customFormat="1" ht="37.5" customHeight="1">
      <c r="A81" s="409">
        <v>7</v>
      </c>
      <c r="B81" s="410">
        <v>801</v>
      </c>
      <c r="C81" s="410">
        <v>80101</v>
      </c>
      <c r="D81" s="31" t="s">
        <v>320</v>
      </c>
      <c r="E81" s="389">
        <v>4000</v>
      </c>
      <c r="F81" s="389">
        <f t="shared" si="3"/>
        <v>4000</v>
      </c>
      <c r="G81" s="389">
        <v>4000</v>
      </c>
      <c r="H81" s="390"/>
      <c r="I81" s="390"/>
      <c r="J81" s="390"/>
      <c r="K81" s="412" t="s">
        <v>317</v>
      </c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</row>
    <row r="82" spans="1:22" s="399" customFormat="1" ht="30.75" customHeight="1">
      <c r="A82" s="409">
        <v>8</v>
      </c>
      <c r="B82" s="410">
        <v>801</v>
      </c>
      <c r="C82" s="410">
        <v>80104</v>
      </c>
      <c r="D82" s="411" t="s">
        <v>321</v>
      </c>
      <c r="E82" s="389">
        <v>6500</v>
      </c>
      <c r="F82" s="389">
        <f t="shared" si="3"/>
        <v>6500</v>
      </c>
      <c r="G82" s="389">
        <v>6500</v>
      </c>
      <c r="H82" s="390"/>
      <c r="I82" s="390"/>
      <c r="J82" s="390"/>
      <c r="K82" s="412" t="s">
        <v>280</v>
      </c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</row>
    <row r="83" spans="1:22" s="399" customFormat="1" ht="33.75" customHeight="1">
      <c r="A83" s="409">
        <v>9</v>
      </c>
      <c r="B83" s="410">
        <v>801</v>
      </c>
      <c r="C83" s="410">
        <v>80104</v>
      </c>
      <c r="D83" s="411" t="s">
        <v>322</v>
      </c>
      <c r="E83" s="389">
        <v>5000</v>
      </c>
      <c r="F83" s="389">
        <f t="shared" si="3"/>
        <v>5000</v>
      </c>
      <c r="G83" s="389">
        <v>5000</v>
      </c>
      <c r="H83" s="390"/>
      <c r="I83" s="390"/>
      <c r="J83" s="390"/>
      <c r="K83" s="412" t="s">
        <v>323</v>
      </c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</row>
    <row r="84" spans="1:22" s="399" customFormat="1" ht="40.5" customHeight="1">
      <c r="A84" s="409">
        <v>10</v>
      </c>
      <c r="B84" s="410">
        <v>801</v>
      </c>
      <c r="C84" s="410">
        <v>80104</v>
      </c>
      <c r="D84" s="411" t="s">
        <v>324</v>
      </c>
      <c r="E84" s="389">
        <v>5000</v>
      </c>
      <c r="F84" s="389">
        <f t="shared" si="3"/>
        <v>5000</v>
      </c>
      <c r="G84" s="389">
        <v>5000</v>
      </c>
      <c r="H84" s="390"/>
      <c r="I84" s="390"/>
      <c r="J84" s="390"/>
      <c r="K84" s="412" t="s">
        <v>323</v>
      </c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</row>
    <row r="85" spans="1:22" s="399" customFormat="1" ht="45.75" customHeight="1">
      <c r="A85" s="409">
        <v>11</v>
      </c>
      <c r="B85" s="410">
        <v>801</v>
      </c>
      <c r="C85" s="410">
        <v>80104</v>
      </c>
      <c r="D85" s="411" t="s">
        <v>325</v>
      </c>
      <c r="E85" s="389">
        <v>10000</v>
      </c>
      <c r="F85" s="389">
        <f t="shared" si="3"/>
        <v>10000</v>
      </c>
      <c r="G85" s="389">
        <v>10000</v>
      </c>
      <c r="H85" s="390"/>
      <c r="I85" s="390"/>
      <c r="J85" s="390"/>
      <c r="K85" s="412" t="s">
        <v>326</v>
      </c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</row>
    <row r="86" spans="1:22" s="399" customFormat="1" ht="38.25" customHeight="1">
      <c r="A86" s="409">
        <v>12</v>
      </c>
      <c r="B86" s="410">
        <v>801</v>
      </c>
      <c r="C86" s="410">
        <v>80104</v>
      </c>
      <c r="D86" s="411" t="s">
        <v>327</v>
      </c>
      <c r="E86" s="389">
        <v>11000</v>
      </c>
      <c r="F86" s="389">
        <f t="shared" si="3"/>
        <v>11000</v>
      </c>
      <c r="G86" s="389">
        <v>11000</v>
      </c>
      <c r="H86" s="390"/>
      <c r="I86" s="390"/>
      <c r="J86" s="390"/>
      <c r="K86" s="412" t="s">
        <v>328</v>
      </c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</row>
    <row r="87" spans="1:22" s="399" customFormat="1" ht="45.75" customHeight="1">
      <c r="A87" s="409">
        <v>13</v>
      </c>
      <c r="B87" s="410">
        <v>801</v>
      </c>
      <c r="C87" s="410">
        <v>80104</v>
      </c>
      <c r="D87" s="411" t="s">
        <v>329</v>
      </c>
      <c r="E87" s="389">
        <v>15000</v>
      </c>
      <c r="F87" s="389">
        <f t="shared" si="3"/>
        <v>15000</v>
      </c>
      <c r="G87" s="389">
        <v>15000</v>
      </c>
      <c r="H87" s="390"/>
      <c r="I87" s="390"/>
      <c r="J87" s="390"/>
      <c r="K87" s="412" t="s">
        <v>330</v>
      </c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</row>
    <row r="88" spans="1:22" s="399" customFormat="1" ht="39.75" customHeight="1">
      <c r="A88" s="409">
        <v>14</v>
      </c>
      <c r="B88" s="410">
        <v>852</v>
      </c>
      <c r="C88" s="410">
        <v>85203</v>
      </c>
      <c r="D88" s="416" t="s">
        <v>331</v>
      </c>
      <c r="E88" s="389">
        <v>10000</v>
      </c>
      <c r="F88" s="389">
        <f t="shared" si="3"/>
        <v>10000</v>
      </c>
      <c r="G88" s="389">
        <v>10000</v>
      </c>
      <c r="H88" s="390"/>
      <c r="I88" s="390"/>
      <c r="J88" s="390"/>
      <c r="K88" s="412" t="s">
        <v>294</v>
      </c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</row>
    <row r="89" spans="1:22" s="399" customFormat="1" ht="34.5" customHeight="1">
      <c r="A89" s="409">
        <v>15</v>
      </c>
      <c r="B89" s="410">
        <v>852</v>
      </c>
      <c r="C89" s="410">
        <v>85219</v>
      </c>
      <c r="D89" s="416" t="s">
        <v>332</v>
      </c>
      <c r="E89" s="389">
        <v>15000</v>
      </c>
      <c r="F89" s="389">
        <f t="shared" si="3"/>
        <v>15000</v>
      </c>
      <c r="G89" s="389">
        <v>15000</v>
      </c>
      <c r="H89" s="390"/>
      <c r="I89" s="390"/>
      <c r="J89" s="390"/>
      <c r="K89" s="412" t="s">
        <v>294</v>
      </c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</row>
    <row r="90" spans="1:22" s="399" customFormat="1" ht="40.5" customHeight="1">
      <c r="A90" s="409">
        <v>16</v>
      </c>
      <c r="B90" s="410">
        <v>852</v>
      </c>
      <c r="C90" s="410">
        <v>85219</v>
      </c>
      <c r="D90" s="416" t="s">
        <v>333</v>
      </c>
      <c r="E90" s="389">
        <v>10000</v>
      </c>
      <c r="F90" s="389">
        <f t="shared" si="3"/>
        <v>10000</v>
      </c>
      <c r="G90" s="389">
        <v>10000</v>
      </c>
      <c r="H90" s="390"/>
      <c r="I90" s="390"/>
      <c r="J90" s="390"/>
      <c r="K90" s="412" t="s">
        <v>294</v>
      </c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</row>
    <row r="91" spans="1:22" s="399" customFormat="1" ht="39.75" customHeight="1">
      <c r="A91" s="409">
        <v>17</v>
      </c>
      <c r="B91" s="410">
        <v>852</v>
      </c>
      <c r="C91" s="410">
        <v>85219</v>
      </c>
      <c r="D91" s="416" t="s">
        <v>334</v>
      </c>
      <c r="E91" s="389">
        <v>20000</v>
      </c>
      <c r="F91" s="389">
        <f t="shared" si="3"/>
        <v>20000</v>
      </c>
      <c r="G91" s="389">
        <v>20000</v>
      </c>
      <c r="H91" s="390"/>
      <c r="I91" s="390"/>
      <c r="J91" s="390"/>
      <c r="K91" s="412" t="s">
        <v>294</v>
      </c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</row>
    <row r="92" spans="1:22" s="399" customFormat="1" ht="39.75" customHeight="1">
      <c r="A92" s="409">
        <v>18</v>
      </c>
      <c r="B92" s="410">
        <v>926</v>
      </c>
      <c r="C92" s="410">
        <v>92604</v>
      </c>
      <c r="D92" s="31" t="s">
        <v>335</v>
      </c>
      <c r="E92" s="389">
        <v>60000</v>
      </c>
      <c r="F92" s="389">
        <f t="shared" si="3"/>
        <v>60000</v>
      </c>
      <c r="G92" s="389">
        <v>60000</v>
      </c>
      <c r="H92" s="390"/>
      <c r="I92" s="390"/>
      <c r="J92" s="390"/>
      <c r="K92" s="412" t="s">
        <v>308</v>
      </c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</row>
    <row r="93" spans="1:22" s="399" customFormat="1" ht="45" customHeight="1">
      <c r="A93" s="409">
        <v>19</v>
      </c>
      <c r="B93" s="410">
        <v>926</v>
      </c>
      <c r="C93" s="410">
        <v>92604</v>
      </c>
      <c r="D93" s="31" t="s">
        <v>336</v>
      </c>
      <c r="E93" s="389">
        <v>15000</v>
      </c>
      <c r="F93" s="389">
        <f t="shared" si="3"/>
        <v>15000</v>
      </c>
      <c r="G93" s="389">
        <v>15000</v>
      </c>
      <c r="H93" s="390"/>
      <c r="I93" s="390"/>
      <c r="J93" s="390"/>
      <c r="K93" s="412" t="s">
        <v>308</v>
      </c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</row>
    <row r="94" spans="1:11" s="399" customFormat="1" ht="39" customHeight="1">
      <c r="A94" s="16"/>
      <c r="B94" s="413"/>
      <c r="C94" s="413"/>
      <c r="D94" s="414" t="s">
        <v>337</v>
      </c>
      <c r="E94" s="387">
        <f>SUM(E95:E105)</f>
        <v>2920047</v>
      </c>
      <c r="F94" s="391">
        <f t="shared" si="3"/>
        <v>2965047</v>
      </c>
      <c r="G94" s="387">
        <f>SUM(G95:G105)</f>
        <v>2965047</v>
      </c>
      <c r="H94" s="387">
        <f>SUM(H95:H105)</f>
        <v>0</v>
      </c>
      <c r="I94" s="387">
        <f>SUM(I95:I105)</f>
        <v>0</v>
      </c>
      <c r="J94" s="387">
        <f>SUM(J95:J105)</f>
        <v>0</v>
      </c>
      <c r="K94" s="387"/>
    </row>
    <row r="95" spans="1:11" s="399" customFormat="1" ht="76.5" customHeight="1">
      <c r="A95" s="422">
        <v>1</v>
      </c>
      <c r="B95" s="410">
        <v>600</v>
      </c>
      <c r="C95" s="410">
        <v>60013</v>
      </c>
      <c r="D95" s="31" t="s">
        <v>338</v>
      </c>
      <c r="E95" s="392">
        <v>800000</v>
      </c>
      <c r="F95" s="389">
        <f t="shared" si="3"/>
        <v>800000</v>
      </c>
      <c r="G95" s="392">
        <v>800000</v>
      </c>
      <c r="H95" s="392"/>
      <c r="I95" s="392"/>
      <c r="J95" s="392"/>
      <c r="K95" s="392" t="s">
        <v>247</v>
      </c>
    </row>
    <row r="96" spans="1:11" s="399" customFormat="1" ht="43.5" customHeight="1">
      <c r="A96" s="409">
        <v>2</v>
      </c>
      <c r="B96" s="410">
        <v>600</v>
      </c>
      <c r="C96" s="410">
        <v>60013</v>
      </c>
      <c r="D96" s="31" t="s">
        <v>339</v>
      </c>
      <c r="E96" s="388">
        <v>175000</v>
      </c>
      <c r="F96" s="389">
        <f t="shared" si="3"/>
        <v>175000</v>
      </c>
      <c r="G96" s="389">
        <v>175000</v>
      </c>
      <c r="H96" s="390"/>
      <c r="I96" s="390"/>
      <c r="J96" s="390"/>
      <c r="K96" s="412" t="s">
        <v>247</v>
      </c>
    </row>
    <row r="97" spans="1:11" s="399" customFormat="1" ht="48.75" customHeight="1">
      <c r="A97" s="409">
        <v>3</v>
      </c>
      <c r="B97" s="410">
        <v>600</v>
      </c>
      <c r="C97" s="410">
        <v>60014</v>
      </c>
      <c r="D97" s="31" t="s">
        <v>340</v>
      </c>
      <c r="E97" s="388">
        <v>1000000</v>
      </c>
      <c r="F97" s="389">
        <f t="shared" si="3"/>
        <v>1000000</v>
      </c>
      <c r="G97" s="389">
        <v>1000000</v>
      </c>
      <c r="H97" s="390"/>
      <c r="I97" s="390"/>
      <c r="J97" s="390"/>
      <c r="K97" s="412" t="s">
        <v>247</v>
      </c>
    </row>
    <row r="98" spans="1:11" s="399" customFormat="1" ht="57" customHeight="1">
      <c r="A98" s="409">
        <v>4</v>
      </c>
      <c r="B98" s="410">
        <v>600</v>
      </c>
      <c r="C98" s="410">
        <v>60014</v>
      </c>
      <c r="D98" s="31" t="s">
        <v>341</v>
      </c>
      <c r="E98" s="392">
        <v>487600</v>
      </c>
      <c r="F98" s="389">
        <f t="shared" si="3"/>
        <v>487600</v>
      </c>
      <c r="G98" s="389">
        <v>487600</v>
      </c>
      <c r="H98" s="390"/>
      <c r="I98" s="390"/>
      <c r="J98" s="390"/>
      <c r="K98" s="412" t="s">
        <v>247</v>
      </c>
    </row>
    <row r="99" spans="1:11" s="399" customFormat="1" ht="57" customHeight="1">
      <c r="A99" s="409">
        <v>5</v>
      </c>
      <c r="B99" s="410">
        <v>600</v>
      </c>
      <c r="C99" s="410">
        <v>60053</v>
      </c>
      <c r="D99" s="31" t="s">
        <v>342</v>
      </c>
      <c r="E99" s="392">
        <v>86447</v>
      </c>
      <c r="F99" s="389">
        <f t="shared" si="3"/>
        <v>86447</v>
      </c>
      <c r="G99" s="389">
        <v>86447</v>
      </c>
      <c r="H99" s="390"/>
      <c r="I99" s="390"/>
      <c r="J99" s="390"/>
      <c r="K99" s="412" t="s">
        <v>247</v>
      </c>
    </row>
    <row r="100" spans="1:11" s="399" customFormat="1" ht="50.25" customHeight="1">
      <c r="A100" s="409">
        <v>6</v>
      </c>
      <c r="B100" s="410">
        <v>754</v>
      </c>
      <c r="C100" s="410">
        <v>75404</v>
      </c>
      <c r="D100" s="31" t="s">
        <v>343</v>
      </c>
      <c r="E100" s="392">
        <v>20000</v>
      </c>
      <c r="F100" s="389">
        <f t="shared" si="3"/>
        <v>20000</v>
      </c>
      <c r="G100" s="389">
        <v>20000</v>
      </c>
      <c r="H100" s="390"/>
      <c r="I100" s="390"/>
      <c r="J100" s="390"/>
      <c r="K100" s="412" t="s">
        <v>247</v>
      </c>
    </row>
    <row r="101" spans="1:11" s="399" customFormat="1" ht="47.25" customHeight="1">
      <c r="A101" s="409">
        <v>7</v>
      </c>
      <c r="B101" s="410">
        <v>851</v>
      </c>
      <c r="C101" s="410">
        <v>85195</v>
      </c>
      <c r="D101" s="31" t="s">
        <v>344</v>
      </c>
      <c r="E101" s="392">
        <v>300000</v>
      </c>
      <c r="F101" s="389">
        <f t="shared" si="3"/>
        <v>300000</v>
      </c>
      <c r="G101" s="389">
        <v>300000</v>
      </c>
      <c r="H101" s="390"/>
      <c r="I101" s="390"/>
      <c r="J101" s="390"/>
      <c r="K101" s="412" t="s">
        <v>247</v>
      </c>
    </row>
    <row r="102" spans="1:11" s="399" customFormat="1" ht="50.25" customHeight="1">
      <c r="A102" s="409">
        <v>8</v>
      </c>
      <c r="B102" s="410">
        <v>900</v>
      </c>
      <c r="C102" s="410">
        <v>90095</v>
      </c>
      <c r="D102" s="411" t="s">
        <v>345</v>
      </c>
      <c r="E102" s="392">
        <v>5000</v>
      </c>
      <c r="F102" s="389">
        <f t="shared" si="3"/>
        <v>50000</v>
      </c>
      <c r="G102" s="389">
        <v>50000</v>
      </c>
      <c r="H102" s="390"/>
      <c r="I102" s="390"/>
      <c r="J102" s="392"/>
      <c r="K102" s="412" t="s">
        <v>247</v>
      </c>
    </row>
    <row r="103" spans="1:11" s="399" customFormat="1" ht="34.5" customHeight="1">
      <c r="A103" s="409">
        <v>9</v>
      </c>
      <c r="B103" s="410">
        <v>921</v>
      </c>
      <c r="C103" s="410">
        <v>92116</v>
      </c>
      <c r="D103" s="31" t="s">
        <v>346</v>
      </c>
      <c r="E103" s="392">
        <v>12000</v>
      </c>
      <c r="F103" s="389">
        <f t="shared" si="3"/>
        <v>12000</v>
      </c>
      <c r="G103" s="389">
        <v>12000</v>
      </c>
      <c r="H103" s="390"/>
      <c r="I103" s="390"/>
      <c r="J103" s="390"/>
      <c r="K103" s="412" t="s">
        <v>247</v>
      </c>
    </row>
    <row r="104" spans="1:11" s="399" customFormat="1" ht="43.5" customHeight="1">
      <c r="A104" s="409">
        <v>10</v>
      </c>
      <c r="B104" s="410">
        <v>921</v>
      </c>
      <c r="C104" s="410">
        <v>92116</v>
      </c>
      <c r="D104" s="31" t="s">
        <v>347</v>
      </c>
      <c r="E104" s="392">
        <v>19000</v>
      </c>
      <c r="F104" s="389">
        <f t="shared" si="3"/>
        <v>19000</v>
      </c>
      <c r="G104" s="389">
        <v>19000</v>
      </c>
      <c r="H104" s="390"/>
      <c r="I104" s="390"/>
      <c r="J104" s="390"/>
      <c r="K104" s="412" t="s">
        <v>247</v>
      </c>
    </row>
    <row r="105" spans="1:11" s="399" customFormat="1" ht="33" customHeight="1">
      <c r="A105" s="409">
        <v>11</v>
      </c>
      <c r="B105" s="410">
        <v>921</v>
      </c>
      <c r="C105" s="410">
        <v>92118</v>
      </c>
      <c r="D105" s="416" t="s">
        <v>348</v>
      </c>
      <c r="E105" s="392">
        <v>15000</v>
      </c>
      <c r="F105" s="389">
        <f t="shared" si="3"/>
        <v>15000</v>
      </c>
      <c r="G105" s="389">
        <v>15000</v>
      </c>
      <c r="H105" s="390"/>
      <c r="I105" s="390"/>
      <c r="J105" s="390"/>
      <c r="K105" s="412" t="s">
        <v>247</v>
      </c>
    </row>
    <row r="106" spans="1:11" s="399" customFormat="1" ht="36" customHeight="1">
      <c r="A106" s="417"/>
      <c r="B106" s="423" t="s">
        <v>12</v>
      </c>
      <c r="C106" s="424"/>
      <c r="D106" s="393"/>
      <c r="E106" s="394">
        <f>SUM(E94,E74,E15)</f>
        <v>89106831</v>
      </c>
      <c r="F106" s="395">
        <f t="shared" si="3"/>
        <v>29018168</v>
      </c>
      <c r="G106" s="394">
        <f>SUM(G94,G74,G15)</f>
        <v>19311168</v>
      </c>
      <c r="H106" s="394">
        <f>SUM(H94,H74,H15)</f>
        <v>0</v>
      </c>
      <c r="I106" s="394">
        <f>SUM(I94,I74,I15)</f>
        <v>0</v>
      </c>
      <c r="J106" s="394">
        <f>SUM(J94,J74,J15)</f>
        <v>9707000</v>
      </c>
      <c r="K106" s="394"/>
    </row>
    <row r="107" spans="1:11" s="399" customFormat="1" ht="45.75" customHeight="1">
      <c r="A107" s="418"/>
      <c r="B107" s="418"/>
      <c r="C107" s="418"/>
      <c r="D107" s="396"/>
      <c r="E107" s="397"/>
      <c r="F107" s="398"/>
      <c r="G107" s="398"/>
      <c r="H107" s="398"/>
      <c r="I107" s="398"/>
      <c r="J107" s="398"/>
      <c r="K107" s="396"/>
    </row>
    <row r="108" spans="1:10" s="399" customFormat="1" ht="45.75" customHeight="1">
      <c r="A108" s="419"/>
      <c r="B108" s="419"/>
      <c r="C108" s="419"/>
      <c r="E108" s="400"/>
      <c r="F108" s="401"/>
      <c r="G108" s="401"/>
      <c r="H108" s="401"/>
      <c r="I108" s="401"/>
      <c r="J108" s="401"/>
    </row>
    <row r="109" spans="1:10" s="399" customFormat="1" ht="45.75" customHeight="1">
      <c r="A109" s="419"/>
      <c r="B109" s="419"/>
      <c r="C109" s="419"/>
      <c r="E109" s="400"/>
      <c r="F109" s="401"/>
      <c r="G109" s="401"/>
      <c r="H109" s="401"/>
      <c r="I109" s="401"/>
      <c r="J109" s="401"/>
    </row>
    <row r="110" spans="1:10" s="399" customFormat="1" ht="45.75" customHeight="1">
      <c r="A110" s="419"/>
      <c r="B110" s="419"/>
      <c r="C110" s="419"/>
      <c r="E110" s="400"/>
      <c r="F110" s="401"/>
      <c r="G110" s="401"/>
      <c r="H110" s="401"/>
      <c r="I110" s="401"/>
      <c r="J110" s="401"/>
    </row>
    <row r="111" spans="1:10" s="399" customFormat="1" ht="45.75" customHeight="1">
      <c r="A111" s="419"/>
      <c r="B111" s="419"/>
      <c r="C111" s="419"/>
      <c r="E111" s="400"/>
      <c r="F111" s="401"/>
      <c r="G111" s="401"/>
      <c r="H111" s="401"/>
      <c r="I111" s="401"/>
      <c r="J111" s="401"/>
    </row>
    <row r="112" spans="1:47" s="408" customFormat="1" ht="45.75" customHeight="1">
      <c r="A112" s="419"/>
      <c r="B112" s="419"/>
      <c r="C112" s="419"/>
      <c r="D112" s="399"/>
      <c r="E112" s="400"/>
      <c r="F112" s="401"/>
      <c r="G112" s="401"/>
      <c r="H112" s="401"/>
      <c r="I112" s="401"/>
      <c r="J112" s="401"/>
      <c r="K112" s="399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</row>
    <row r="113" spans="1:47" s="408" customFormat="1" ht="45.75" customHeight="1">
      <c r="A113" s="419"/>
      <c r="B113" s="419"/>
      <c r="C113" s="419"/>
      <c r="D113" s="399"/>
      <c r="E113" s="400"/>
      <c r="F113" s="401"/>
      <c r="G113" s="401"/>
      <c r="H113" s="401"/>
      <c r="I113" s="401"/>
      <c r="J113" s="401"/>
      <c r="K113" s="399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</row>
    <row r="114" spans="1:10" s="399" customFormat="1" ht="45.75" customHeight="1">
      <c r="A114" s="419"/>
      <c r="B114" s="419"/>
      <c r="C114" s="419"/>
      <c r="E114" s="400"/>
      <c r="F114" s="401"/>
      <c r="G114" s="401"/>
      <c r="H114" s="401"/>
      <c r="I114" s="401"/>
      <c r="J114" s="401"/>
    </row>
    <row r="115" spans="1:10" s="399" customFormat="1" ht="57" customHeight="1">
      <c r="A115" s="419"/>
      <c r="B115" s="419"/>
      <c r="C115" s="419"/>
      <c r="E115" s="400"/>
      <c r="F115" s="401"/>
      <c r="G115" s="401"/>
      <c r="H115" s="401"/>
      <c r="I115" s="401"/>
      <c r="J115" s="401"/>
    </row>
    <row r="116" spans="1:10" s="399" customFormat="1" ht="36.75" customHeight="1">
      <c r="A116" s="419"/>
      <c r="B116" s="419"/>
      <c r="C116" s="419"/>
      <c r="E116" s="400"/>
      <c r="F116" s="401"/>
      <c r="G116" s="401"/>
      <c r="H116" s="401"/>
      <c r="I116" s="401"/>
      <c r="J116" s="401"/>
    </row>
    <row r="117" spans="1:77" s="399" customFormat="1" ht="47.25" customHeight="1">
      <c r="A117" s="419"/>
      <c r="B117" s="419"/>
      <c r="C117" s="419"/>
      <c r="E117" s="400"/>
      <c r="F117" s="401"/>
      <c r="G117" s="401"/>
      <c r="H117" s="401"/>
      <c r="I117" s="401"/>
      <c r="J117" s="401"/>
      <c r="L117" s="415"/>
      <c r="M117" s="415"/>
      <c r="N117" s="415"/>
      <c r="O117" s="415"/>
      <c r="P117" s="415"/>
      <c r="Q117" s="415"/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15"/>
      <c r="AO117" s="415"/>
      <c r="AP117" s="415"/>
      <c r="AQ117" s="415"/>
      <c r="AR117" s="415"/>
      <c r="AS117" s="415"/>
      <c r="AT117" s="415"/>
      <c r="AU117" s="415"/>
      <c r="AV117" s="415"/>
      <c r="AW117" s="415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  <c r="BL117" s="415"/>
      <c r="BM117" s="415"/>
      <c r="BN117" s="415"/>
      <c r="BO117" s="415"/>
      <c r="BP117" s="415"/>
      <c r="BQ117" s="415"/>
      <c r="BR117" s="415"/>
      <c r="BS117" s="415"/>
      <c r="BT117" s="415"/>
      <c r="BU117" s="415"/>
      <c r="BV117" s="415"/>
      <c r="BW117" s="415"/>
      <c r="BX117" s="415"/>
      <c r="BY117" s="415"/>
    </row>
    <row r="118" spans="1:11" s="408" customFormat="1" ht="45.75" customHeight="1">
      <c r="A118" s="419"/>
      <c r="B118" s="419"/>
      <c r="C118" s="419"/>
      <c r="D118" s="399"/>
      <c r="E118" s="400"/>
      <c r="F118" s="401"/>
      <c r="G118" s="401"/>
      <c r="H118" s="401"/>
      <c r="I118" s="401"/>
      <c r="J118" s="401"/>
      <c r="K118" s="399"/>
    </row>
    <row r="119" spans="1:14" s="399" customFormat="1" ht="45.75" customHeight="1">
      <c r="A119" s="419"/>
      <c r="B119" s="419"/>
      <c r="C119" s="419"/>
      <c r="E119" s="400"/>
      <c r="F119" s="401"/>
      <c r="G119" s="401"/>
      <c r="H119" s="401"/>
      <c r="I119" s="401"/>
      <c r="J119" s="401"/>
      <c r="L119" s="415"/>
      <c r="M119" s="415"/>
      <c r="N119" s="415"/>
    </row>
    <row r="120" spans="1:10" s="399" customFormat="1" ht="45.75" customHeight="1">
      <c r="A120" s="419"/>
      <c r="B120" s="419"/>
      <c r="C120" s="419"/>
      <c r="E120" s="400"/>
      <c r="F120" s="401"/>
      <c r="G120" s="401"/>
      <c r="H120" s="401"/>
      <c r="I120" s="401"/>
      <c r="J120" s="401"/>
    </row>
    <row r="121" spans="1:10" s="399" customFormat="1" ht="45.75" customHeight="1">
      <c r="A121" s="419"/>
      <c r="B121" s="419"/>
      <c r="C121" s="419"/>
      <c r="E121" s="400"/>
      <c r="F121" s="401"/>
      <c r="G121" s="401"/>
      <c r="H121" s="401"/>
      <c r="I121" s="401"/>
      <c r="J121" s="401"/>
    </row>
    <row r="122" spans="1:10" s="399" customFormat="1" ht="45.75" customHeight="1">
      <c r="A122" s="419"/>
      <c r="B122" s="419"/>
      <c r="C122" s="419"/>
      <c r="E122" s="400"/>
      <c r="F122" s="401"/>
      <c r="G122" s="401"/>
      <c r="H122" s="401"/>
      <c r="I122" s="401"/>
      <c r="J122" s="401"/>
    </row>
    <row r="123" spans="1:10" s="399" customFormat="1" ht="45.75" customHeight="1">
      <c r="A123" s="419"/>
      <c r="B123" s="419"/>
      <c r="C123" s="419"/>
      <c r="E123" s="400"/>
      <c r="F123" s="401"/>
      <c r="G123" s="401"/>
      <c r="H123" s="401"/>
      <c r="I123" s="401"/>
      <c r="J123" s="401"/>
    </row>
    <row r="124" spans="1:10" s="399" customFormat="1" ht="45.75" customHeight="1">
      <c r="A124" s="419"/>
      <c r="B124" s="419"/>
      <c r="C124" s="419"/>
      <c r="E124" s="400"/>
      <c r="F124" s="401"/>
      <c r="G124" s="401"/>
      <c r="H124" s="401"/>
      <c r="I124" s="401"/>
      <c r="J124" s="401"/>
    </row>
    <row r="125" spans="1:10" s="399" customFormat="1" ht="45.75" customHeight="1">
      <c r="A125" s="419"/>
      <c r="B125" s="419"/>
      <c r="C125" s="419"/>
      <c r="E125" s="400"/>
      <c r="F125" s="401"/>
      <c r="G125" s="401"/>
      <c r="H125" s="401"/>
      <c r="I125" s="401"/>
      <c r="J125" s="401"/>
    </row>
    <row r="126" spans="1:11" s="399" customFormat="1" ht="45.75" customHeight="1">
      <c r="A126" s="421"/>
      <c r="B126" s="421"/>
      <c r="C126" s="421"/>
      <c r="D126" s="372"/>
      <c r="E126" s="402"/>
      <c r="F126" s="403"/>
      <c r="G126" s="403"/>
      <c r="H126" s="403"/>
      <c r="I126" s="403"/>
      <c r="J126" s="403"/>
      <c r="K126" s="372"/>
    </row>
    <row r="127" spans="1:11" s="399" customFormat="1" ht="45.75" customHeight="1">
      <c r="A127" s="421"/>
      <c r="B127" s="421"/>
      <c r="C127" s="421"/>
      <c r="D127" s="372"/>
      <c r="E127" s="402"/>
      <c r="F127" s="403"/>
      <c r="G127" s="403"/>
      <c r="H127" s="403"/>
      <c r="I127" s="403"/>
      <c r="J127" s="403"/>
      <c r="K127" s="372"/>
    </row>
    <row r="128" spans="1:11" s="399" customFormat="1" ht="45.75" customHeight="1">
      <c r="A128" s="421"/>
      <c r="B128" s="421"/>
      <c r="C128" s="421"/>
      <c r="D128" s="372"/>
      <c r="E128" s="402"/>
      <c r="F128" s="403"/>
      <c r="G128" s="403"/>
      <c r="H128" s="403"/>
      <c r="I128" s="403"/>
      <c r="J128" s="403"/>
      <c r="K128" s="372"/>
    </row>
    <row r="129" spans="1:11" s="399" customFormat="1" ht="45.75" customHeight="1">
      <c r="A129" s="421"/>
      <c r="B129" s="421"/>
      <c r="C129" s="421"/>
      <c r="D129" s="372"/>
      <c r="E129" s="402"/>
      <c r="F129" s="403"/>
      <c r="G129" s="403"/>
      <c r="H129" s="403"/>
      <c r="I129" s="403"/>
      <c r="J129" s="403"/>
      <c r="K129" s="372"/>
    </row>
    <row r="130" spans="1:11" s="399" customFormat="1" ht="45.75" customHeight="1">
      <c r="A130" s="421"/>
      <c r="B130" s="421"/>
      <c r="C130" s="421"/>
      <c r="D130" s="372"/>
      <c r="E130" s="402"/>
      <c r="F130" s="403"/>
      <c r="G130" s="403"/>
      <c r="H130" s="403"/>
      <c r="I130" s="403"/>
      <c r="J130" s="403"/>
      <c r="K130" s="372"/>
    </row>
    <row r="131" spans="1:11" s="399" customFormat="1" ht="45.75" customHeight="1">
      <c r="A131" s="421"/>
      <c r="B131" s="421"/>
      <c r="C131" s="421"/>
      <c r="D131" s="372"/>
      <c r="E131" s="402"/>
      <c r="F131" s="403"/>
      <c r="G131" s="403"/>
      <c r="H131" s="403"/>
      <c r="I131" s="403"/>
      <c r="J131" s="403"/>
      <c r="K131" s="372"/>
    </row>
    <row r="132" spans="1:11" s="399" customFormat="1" ht="45.75" customHeight="1">
      <c r="A132" s="421"/>
      <c r="B132" s="421"/>
      <c r="C132" s="421"/>
      <c r="D132" s="372"/>
      <c r="E132" s="402"/>
      <c r="F132" s="403"/>
      <c r="G132" s="403"/>
      <c r="H132" s="403"/>
      <c r="I132" s="403"/>
      <c r="J132" s="403"/>
      <c r="K132" s="372"/>
    </row>
    <row r="133" spans="1:11" s="399" customFormat="1" ht="45.75" customHeight="1">
      <c r="A133" s="421"/>
      <c r="B133" s="421"/>
      <c r="C133" s="421"/>
      <c r="D133" s="372"/>
      <c r="E133" s="402"/>
      <c r="F133" s="403"/>
      <c r="G133" s="403"/>
      <c r="H133" s="403"/>
      <c r="I133" s="403"/>
      <c r="J133" s="403"/>
      <c r="K133" s="372"/>
    </row>
    <row r="134" spans="1:11" s="399" customFormat="1" ht="45.75" customHeight="1">
      <c r="A134" s="421"/>
      <c r="B134" s="421"/>
      <c r="C134" s="421"/>
      <c r="D134" s="372"/>
      <c r="E134" s="402"/>
      <c r="F134" s="403"/>
      <c r="G134" s="403"/>
      <c r="H134" s="403"/>
      <c r="I134" s="403"/>
      <c r="J134" s="403"/>
      <c r="K134" s="372"/>
    </row>
    <row r="135" spans="1:11" s="399" customFormat="1" ht="45.75" customHeight="1">
      <c r="A135" s="421"/>
      <c r="B135" s="421"/>
      <c r="C135" s="421"/>
      <c r="D135" s="372"/>
      <c r="E135" s="402"/>
      <c r="F135" s="403"/>
      <c r="G135" s="403"/>
      <c r="H135" s="403"/>
      <c r="I135" s="403"/>
      <c r="J135" s="403"/>
      <c r="K135" s="372"/>
    </row>
    <row r="136" spans="1:11" s="399" customFormat="1" ht="45.75" customHeight="1">
      <c r="A136" s="421"/>
      <c r="B136" s="421"/>
      <c r="C136" s="421"/>
      <c r="D136" s="372"/>
      <c r="E136" s="402"/>
      <c r="F136" s="403"/>
      <c r="G136" s="403"/>
      <c r="H136" s="403"/>
      <c r="I136" s="403"/>
      <c r="J136" s="403"/>
      <c r="K136" s="372"/>
    </row>
    <row r="137" spans="1:11" s="399" customFormat="1" ht="45.75" customHeight="1">
      <c r="A137" s="421"/>
      <c r="B137" s="421"/>
      <c r="C137" s="421"/>
      <c r="D137" s="372"/>
      <c r="E137" s="402"/>
      <c r="F137" s="403"/>
      <c r="G137" s="403"/>
      <c r="H137" s="403"/>
      <c r="I137" s="403"/>
      <c r="J137" s="403"/>
      <c r="K137" s="372"/>
    </row>
    <row r="138" spans="1:10" ht="45.75" customHeight="1">
      <c r="A138" s="421"/>
      <c r="B138" s="421"/>
      <c r="C138" s="421"/>
      <c r="E138" s="402"/>
      <c r="F138" s="403"/>
      <c r="G138" s="403"/>
      <c r="H138" s="403"/>
      <c r="I138" s="403"/>
      <c r="J138" s="403"/>
    </row>
    <row r="139" spans="1:10" ht="45.75" customHeight="1">
      <c r="A139" s="421"/>
      <c r="B139" s="421"/>
      <c r="C139" s="421"/>
      <c r="E139" s="402"/>
      <c r="F139" s="403"/>
      <c r="G139" s="403"/>
      <c r="H139" s="403"/>
      <c r="I139" s="403"/>
      <c r="J139" s="403"/>
    </row>
    <row r="140" spans="1:10" ht="45.75" customHeight="1">
      <c r="A140" s="421"/>
      <c r="B140" s="421"/>
      <c r="C140" s="421"/>
      <c r="E140" s="402"/>
      <c r="F140" s="403"/>
      <c r="G140" s="403"/>
      <c r="H140" s="403"/>
      <c r="I140" s="403"/>
      <c r="J140" s="403"/>
    </row>
    <row r="141" spans="1:10" ht="45.75" customHeight="1">
      <c r="A141" s="421"/>
      <c r="B141" s="421"/>
      <c r="C141" s="421"/>
      <c r="E141" s="402"/>
      <c r="F141" s="403"/>
      <c r="G141" s="403"/>
      <c r="H141" s="403"/>
      <c r="I141" s="403"/>
      <c r="J141" s="403"/>
    </row>
    <row r="142" spans="1:10" ht="45.75" customHeight="1">
      <c r="A142" s="421"/>
      <c r="B142" s="421"/>
      <c r="C142" s="421"/>
      <c r="E142" s="402"/>
      <c r="F142" s="403"/>
      <c r="G142" s="403"/>
      <c r="H142" s="403"/>
      <c r="I142" s="403"/>
      <c r="J142" s="403"/>
    </row>
    <row r="143" spans="1:10" ht="45.75" customHeight="1">
      <c r="A143" s="421"/>
      <c r="B143" s="421"/>
      <c r="C143" s="421"/>
      <c r="E143" s="402"/>
      <c r="F143" s="403"/>
      <c r="G143" s="403"/>
      <c r="H143" s="403"/>
      <c r="I143" s="403"/>
      <c r="J143" s="403"/>
    </row>
    <row r="144" spans="1:10" ht="45.75" customHeight="1">
      <c r="A144" s="421"/>
      <c r="B144" s="421"/>
      <c r="C144" s="421"/>
      <c r="E144" s="402"/>
      <c r="F144" s="403"/>
      <c r="G144" s="403"/>
      <c r="H144" s="403"/>
      <c r="I144" s="403"/>
      <c r="J144" s="403"/>
    </row>
    <row r="145" spans="1:10" ht="45.75" customHeight="1">
      <c r="A145" s="421"/>
      <c r="B145" s="421"/>
      <c r="C145" s="421"/>
      <c r="E145" s="402"/>
      <c r="F145" s="403"/>
      <c r="G145" s="403"/>
      <c r="H145" s="403"/>
      <c r="I145" s="403"/>
      <c r="J145" s="403"/>
    </row>
    <row r="146" spans="1:10" ht="45.75" customHeight="1">
      <c r="A146" s="421"/>
      <c r="B146" s="421"/>
      <c r="C146" s="421"/>
      <c r="E146" s="402"/>
      <c r="F146" s="403"/>
      <c r="G146" s="403"/>
      <c r="H146" s="403"/>
      <c r="I146" s="403"/>
      <c r="J146" s="403"/>
    </row>
    <row r="147" spans="1:10" ht="45.75" customHeight="1">
      <c r="A147" s="421"/>
      <c r="B147" s="421"/>
      <c r="C147" s="421"/>
      <c r="E147" s="402"/>
      <c r="F147" s="403"/>
      <c r="G147" s="403"/>
      <c r="H147" s="403"/>
      <c r="I147" s="403"/>
      <c r="J147" s="403"/>
    </row>
    <row r="148" spans="1:10" ht="45.75" customHeight="1">
      <c r="A148" s="421"/>
      <c r="B148" s="421"/>
      <c r="C148" s="421"/>
      <c r="E148" s="402"/>
      <c r="F148" s="403"/>
      <c r="G148" s="403"/>
      <c r="H148" s="403"/>
      <c r="I148" s="403"/>
      <c r="J148" s="403"/>
    </row>
    <row r="149" spans="1:10" ht="45.75" customHeight="1">
      <c r="A149" s="421"/>
      <c r="B149" s="421"/>
      <c r="C149" s="421"/>
      <c r="E149" s="402"/>
      <c r="F149" s="403"/>
      <c r="G149" s="403"/>
      <c r="H149" s="403"/>
      <c r="I149" s="403"/>
      <c r="J149" s="403"/>
    </row>
    <row r="150" spans="1:10" ht="45.75" customHeight="1">
      <c r="A150" s="421"/>
      <c r="B150" s="421"/>
      <c r="C150" s="421"/>
      <c r="E150" s="402"/>
      <c r="F150" s="403"/>
      <c r="G150" s="403"/>
      <c r="H150" s="403"/>
      <c r="I150" s="403"/>
      <c r="J150" s="403"/>
    </row>
    <row r="151" spans="1:10" ht="45.75" customHeight="1">
      <c r="A151" s="421"/>
      <c r="B151" s="421"/>
      <c r="C151" s="421"/>
      <c r="E151" s="402"/>
      <c r="F151" s="403"/>
      <c r="G151" s="403"/>
      <c r="H151" s="403"/>
      <c r="I151" s="403"/>
      <c r="J151" s="403"/>
    </row>
    <row r="152" spans="1:10" ht="45.75" customHeight="1">
      <c r="A152" s="421"/>
      <c r="B152" s="421"/>
      <c r="C152" s="421"/>
      <c r="E152" s="402"/>
      <c r="F152" s="403"/>
      <c r="G152" s="403"/>
      <c r="H152" s="403"/>
      <c r="I152" s="403"/>
      <c r="J152" s="403"/>
    </row>
    <row r="153" spans="1:10" ht="45.75" customHeight="1">
      <c r="A153" s="421"/>
      <c r="B153" s="421"/>
      <c r="C153" s="421"/>
      <c r="E153" s="402"/>
      <c r="F153" s="403"/>
      <c r="G153" s="403"/>
      <c r="H153" s="403"/>
      <c r="I153" s="403"/>
      <c r="J153" s="403"/>
    </row>
    <row r="154" spans="1:10" ht="45.75" customHeight="1">
      <c r="A154" s="421"/>
      <c r="B154" s="421"/>
      <c r="C154" s="421"/>
      <c r="E154" s="402"/>
      <c r="F154" s="403"/>
      <c r="G154" s="403"/>
      <c r="H154" s="403"/>
      <c r="I154" s="403"/>
      <c r="J154" s="403"/>
    </row>
    <row r="155" spans="1:10" ht="45.75" customHeight="1">
      <c r="A155" s="421"/>
      <c r="B155" s="421"/>
      <c r="C155" s="421"/>
      <c r="E155" s="402"/>
      <c r="F155" s="403"/>
      <c r="G155" s="403"/>
      <c r="H155" s="403"/>
      <c r="I155" s="403"/>
      <c r="J155" s="403"/>
    </row>
    <row r="156" spans="1:10" ht="45.75" customHeight="1">
      <c r="A156" s="421"/>
      <c r="B156" s="421"/>
      <c r="C156" s="421"/>
      <c r="E156" s="402"/>
      <c r="F156" s="403"/>
      <c r="G156" s="403"/>
      <c r="H156" s="403"/>
      <c r="I156" s="403"/>
      <c r="J156" s="403"/>
    </row>
    <row r="157" spans="1:10" ht="45.75" customHeight="1">
      <c r="A157" s="421"/>
      <c r="B157" s="421"/>
      <c r="C157" s="421"/>
      <c r="E157" s="402"/>
      <c r="F157" s="403"/>
      <c r="G157" s="403"/>
      <c r="H157" s="403"/>
      <c r="I157" s="403"/>
      <c r="J157" s="403"/>
    </row>
    <row r="158" spans="1:10" ht="45.75" customHeight="1">
      <c r="A158" s="421"/>
      <c r="B158" s="421"/>
      <c r="C158" s="421"/>
      <c r="E158" s="402"/>
      <c r="F158" s="403"/>
      <c r="G158" s="403"/>
      <c r="H158" s="403"/>
      <c r="I158" s="403"/>
      <c r="J158" s="403"/>
    </row>
    <row r="159" spans="1:10" ht="45.75" customHeight="1">
      <c r="A159" s="421"/>
      <c r="B159" s="421"/>
      <c r="C159" s="421"/>
      <c r="E159" s="402"/>
      <c r="F159" s="403"/>
      <c r="G159" s="403"/>
      <c r="H159" s="403"/>
      <c r="I159" s="403"/>
      <c r="J159" s="403"/>
    </row>
    <row r="160" spans="1:10" ht="45.75" customHeight="1">
      <c r="A160" s="421"/>
      <c r="B160" s="421"/>
      <c r="C160" s="421"/>
      <c r="E160" s="402"/>
      <c r="F160" s="403"/>
      <c r="G160" s="403"/>
      <c r="H160" s="403"/>
      <c r="I160" s="403"/>
      <c r="J160" s="403"/>
    </row>
    <row r="161" spans="1:10" ht="45.75" customHeight="1">
      <c r="A161" s="421"/>
      <c r="B161" s="421"/>
      <c r="C161" s="421"/>
      <c r="E161" s="402"/>
      <c r="F161" s="403"/>
      <c r="G161" s="403"/>
      <c r="H161" s="403"/>
      <c r="I161" s="403"/>
      <c r="J161" s="403"/>
    </row>
    <row r="162" spans="1:10" ht="45.75" customHeight="1">
      <c r="A162" s="421"/>
      <c r="B162" s="421"/>
      <c r="C162" s="421"/>
      <c r="E162" s="402"/>
      <c r="F162" s="403"/>
      <c r="G162" s="403"/>
      <c r="H162" s="403"/>
      <c r="I162" s="403"/>
      <c r="J162" s="403"/>
    </row>
    <row r="163" spans="1:10" ht="45.75" customHeight="1">
      <c r="A163" s="421"/>
      <c r="B163" s="421"/>
      <c r="C163" s="421"/>
      <c r="E163" s="402"/>
      <c r="F163" s="403"/>
      <c r="G163" s="403"/>
      <c r="H163" s="403"/>
      <c r="I163" s="403"/>
      <c r="J163" s="403"/>
    </row>
    <row r="164" spans="1:10" ht="45.75" customHeight="1">
      <c r="A164" s="421"/>
      <c r="B164" s="421"/>
      <c r="C164" s="421"/>
      <c r="E164" s="402"/>
      <c r="F164" s="403"/>
      <c r="G164" s="403"/>
      <c r="H164" s="403"/>
      <c r="I164" s="403"/>
      <c r="J164" s="403"/>
    </row>
    <row r="165" spans="1:10" ht="45.75" customHeight="1">
      <c r="A165" s="421"/>
      <c r="B165" s="421"/>
      <c r="C165" s="421"/>
      <c r="E165" s="402"/>
      <c r="F165" s="403"/>
      <c r="G165" s="403"/>
      <c r="H165" s="403"/>
      <c r="I165" s="403"/>
      <c r="J165" s="403"/>
    </row>
    <row r="166" spans="1:10" ht="45.75" customHeight="1">
      <c r="A166" s="421"/>
      <c r="B166" s="421"/>
      <c r="C166" s="421"/>
      <c r="E166" s="402"/>
      <c r="F166" s="403"/>
      <c r="G166" s="403"/>
      <c r="H166" s="403"/>
      <c r="I166" s="403"/>
      <c r="J166" s="403"/>
    </row>
    <row r="167" spans="1:10" ht="45.75" customHeight="1">
      <c r="A167" s="421"/>
      <c r="B167" s="421"/>
      <c r="C167" s="421"/>
      <c r="E167" s="402"/>
      <c r="F167" s="403"/>
      <c r="G167" s="403"/>
      <c r="H167" s="403"/>
      <c r="I167" s="403"/>
      <c r="J167" s="403"/>
    </row>
    <row r="168" spans="1:10" ht="45.75" customHeight="1">
      <c r="A168" s="421"/>
      <c r="B168" s="421"/>
      <c r="C168" s="421"/>
      <c r="E168" s="402"/>
      <c r="F168" s="403"/>
      <c r="G168" s="403"/>
      <c r="H168" s="403"/>
      <c r="I168" s="403"/>
      <c r="J168" s="4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22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12.875" style="0" customWidth="1"/>
    <col min="4" max="4" width="16.875" style="0" customWidth="1"/>
  </cols>
  <sheetData>
    <row r="1" ht="12.75">
      <c r="D1" t="s">
        <v>349</v>
      </c>
    </row>
    <row r="2" ht="12.75">
      <c r="C2" s="122" t="s">
        <v>211</v>
      </c>
    </row>
    <row r="3" ht="12.75">
      <c r="C3" s="123" t="s">
        <v>350</v>
      </c>
    </row>
    <row r="4" ht="12.75">
      <c r="C4" s="122" t="s">
        <v>351</v>
      </c>
    </row>
    <row r="5" s="124" customFormat="1" ht="17.25">
      <c r="B5" s="125" t="s">
        <v>352</v>
      </c>
    </row>
    <row r="6" s="124" customFormat="1" ht="17.25"/>
    <row r="7" ht="12.75">
      <c r="D7" t="s">
        <v>5</v>
      </c>
    </row>
    <row r="8" spans="1:4" s="127" customFormat="1" ht="9.75">
      <c r="A8" s="126" t="s">
        <v>217</v>
      </c>
      <c r="B8" s="126" t="s">
        <v>353</v>
      </c>
      <c r="C8" s="126" t="s">
        <v>354</v>
      </c>
      <c r="D8" s="126" t="s">
        <v>355</v>
      </c>
    </row>
    <row r="9" spans="1:4" ht="19.5" customHeight="1">
      <c r="A9" s="128"/>
      <c r="B9" s="128"/>
      <c r="C9" s="128"/>
      <c r="D9" s="129">
        <v>2014</v>
      </c>
    </row>
    <row r="10" spans="1:4" ht="15" customHeight="1">
      <c r="A10" s="130">
        <v>1</v>
      </c>
      <c r="B10" s="131">
        <v>2</v>
      </c>
      <c r="C10" s="130">
        <v>3</v>
      </c>
      <c r="D10" s="132">
        <v>4</v>
      </c>
    </row>
    <row r="11" spans="1:4" s="122" customFormat="1" ht="34.5" customHeight="1">
      <c r="A11" s="133"/>
      <c r="B11" s="134" t="s">
        <v>356</v>
      </c>
      <c r="C11" s="135"/>
      <c r="D11" s="136">
        <f>SUM(D12:D12)</f>
        <v>8856334</v>
      </c>
    </row>
    <row r="12" spans="1:4" s="122" customFormat="1" ht="34.5" customHeight="1">
      <c r="A12" s="137" t="s">
        <v>357</v>
      </c>
      <c r="B12" s="138" t="s">
        <v>358</v>
      </c>
      <c r="C12" s="137" t="s">
        <v>359</v>
      </c>
      <c r="D12" s="139">
        <v>8856334</v>
      </c>
    </row>
    <row r="13" spans="1:4" s="144" customFormat="1" ht="34.5" customHeight="1">
      <c r="A13" s="140"/>
      <c r="B13" s="141" t="s">
        <v>360</v>
      </c>
      <c r="C13" s="142"/>
      <c r="D13" s="143">
        <f>SUM(D14:D14)</f>
        <v>8856334</v>
      </c>
    </row>
    <row r="14" spans="1:4" s="144" customFormat="1" ht="34.5" customHeight="1">
      <c r="A14" s="145" t="s">
        <v>357</v>
      </c>
      <c r="B14" s="146" t="s">
        <v>361</v>
      </c>
      <c r="C14" s="145" t="s">
        <v>362</v>
      </c>
      <c r="D14" s="147">
        <v>8856334</v>
      </c>
    </row>
    <row r="15" spans="1:4" s="144" customFormat="1" ht="12.75">
      <c r="A15" s="148"/>
      <c r="C15" s="148"/>
      <c r="D15" s="149"/>
    </row>
    <row r="16" spans="1:4" s="144" customFormat="1" ht="12.75">
      <c r="A16" s="148"/>
      <c r="C16" s="148"/>
      <c r="D16" s="149"/>
    </row>
    <row r="17" spans="1:4" s="144" customFormat="1" ht="12.75">
      <c r="A17" s="148"/>
      <c r="C17" s="148"/>
      <c r="D17" s="149"/>
    </row>
    <row r="18" spans="1:4" s="144" customFormat="1" ht="12.75">
      <c r="A18" s="148"/>
      <c r="C18" s="148"/>
      <c r="D18" s="149"/>
    </row>
    <row r="19" spans="1:4" s="144" customFormat="1" ht="12.75">
      <c r="A19" s="148"/>
      <c r="C19" s="148"/>
      <c r="D19" s="149"/>
    </row>
    <row r="20" spans="1:4" s="144" customFormat="1" ht="12.75">
      <c r="A20" s="148"/>
      <c r="C20" s="148"/>
      <c r="D20" s="149"/>
    </row>
    <row r="21" spans="1:4" s="144" customFormat="1" ht="12.75">
      <c r="A21" s="148"/>
      <c r="C21" s="148"/>
      <c r="D21" s="149"/>
    </row>
    <row r="22" spans="1:4" s="144" customFormat="1" ht="12.75">
      <c r="A22" s="148"/>
      <c r="C22" s="148"/>
      <c r="D22" s="149"/>
    </row>
    <row r="23" spans="1:4" s="144" customFormat="1" ht="12.75">
      <c r="A23" s="148"/>
      <c r="C23" s="148"/>
      <c r="D23" s="149"/>
    </row>
    <row r="24" spans="1:4" s="144" customFormat="1" ht="12.75">
      <c r="A24" s="148"/>
      <c r="C24" s="148"/>
      <c r="D24" s="149"/>
    </row>
    <row r="25" spans="1:4" s="144" customFormat="1" ht="12.75">
      <c r="A25" s="148"/>
      <c r="C25" s="148"/>
      <c r="D25" s="149"/>
    </row>
    <row r="26" spans="1:4" s="144" customFormat="1" ht="12.75">
      <c r="A26" s="148"/>
      <c r="C26" s="148"/>
      <c r="D26" s="149"/>
    </row>
    <row r="27" spans="1:4" s="144" customFormat="1" ht="12.75">
      <c r="A27" s="148"/>
      <c r="C27" s="148"/>
      <c r="D27" s="149"/>
    </row>
    <row r="28" spans="1:4" s="144" customFormat="1" ht="12.75">
      <c r="A28" s="148"/>
      <c r="C28" s="148"/>
      <c r="D28" s="149"/>
    </row>
    <row r="29" spans="1:4" s="144" customFormat="1" ht="12.75">
      <c r="A29" s="148"/>
      <c r="C29" s="148"/>
      <c r="D29" s="149"/>
    </row>
    <row r="30" spans="1:4" s="144" customFormat="1" ht="12.75">
      <c r="A30" s="148"/>
      <c r="C30" s="148"/>
      <c r="D30" s="149"/>
    </row>
    <row r="31" spans="1:4" s="144" customFormat="1" ht="12.75">
      <c r="A31" s="148"/>
      <c r="C31" s="148"/>
      <c r="D31" s="149"/>
    </row>
    <row r="32" spans="1:4" s="144" customFormat="1" ht="12.75">
      <c r="A32" s="148"/>
      <c r="C32" s="148"/>
      <c r="D32" s="149"/>
    </row>
    <row r="33" spans="1:3" s="144" customFormat="1" ht="12.75">
      <c r="A33" s="148"/>
      <c r="C33" s="148"/>
    </row>
    <row r="34" spans="1:3" s="144" customFormat="1" ht="12.75">
      <c r="A34" s="148"/>
      <c r="C34" s="148"/>
    </row>
    <row r="35" spans="1:3" s="144" customFormat="1" ht="12.75">
      <c r="A35" s="148"/>
      <c r="C35" s="148"/>
    </row>
    <row r="36" spans="1:3" s="144" customFormat="1" ht="12.75">
      <c r="A36" s="148"/>
      <c r="C36" s="148"/>
    </row>
    <row r="37" spans="1:3" s="144" customFormat="1" ht="12.75">
      <c r="A37" s="148"/>
      <c r="C37" s="148"/>
    </row>
    <row r="38" spans="1:3" s="151" customFormat="1" ht="12.75">
      <c r="A38" s="150"/>
      <c r="C38" s="150"/>
    </row>
    <row r="39" spans="1:3" s="151" customFormat="1" ht="12.75">
      <c r="A39" s="150"/>
      <c r="C39" s="150"/>
    </row>
    <row r="40" spans="1:3" s="151" customFormat="1" ht="12.75">
      <c r="A40" s="150"/>
      <c r="C40" s="150"/>
    </row>
    <row r="41" spans="1:3" s="151" customFormat="1" ht="12.75">
      <c r="A41" s="150"/>
      <c r="C41" s="150"/>
    </row>
    <row r="42" spans="1:3" s="151" customFormat="1" ht="12.75">
      <c r="A42" s="150"/>
      <c r="C42" s="150"/>
    </row>
    <row r="43" spans="1:3" s="151" customFormat="1" ht="12.75">
      <c r="A43" s="150"/>
      <c r="C43" s="150"/>
    </row>
    <row r="44" spans="1:3" s="151" customFormat="1" ht="12.75">
      <c r="A44" s="150"/>
      <c r="C44" s="150"/>
    </row>
    <row r="45" spans="1:3" s="151" customFormat="1" ht="12.75">
      <c r="A45" s="150"/>
      <c r="C45" s="150"/>
    </row>
    <row r="46" spans="1:3" s="151" customFormat="1" ht="12.75">
      <c r="A46" s="150"/>
      <c r="C46" s="150"/>
    </row>
    <row r="47" spans="1:3" s="151" customFormat="1" ht="12.75">
      <c r="A47" s="150"/>
      <c r="C47" s="150"/>
    </row>
    <row r="48" spans="1:3" s="151" customFormat="1" ht="12.75">
      <c r="A48" s="150"/>
      <c r="C48" s="150"/>
    </row>
    <row r="49" spans="1:3" s="151" customFormat="1" ht="12.75">
      <c r="A49" s="150"/>
      <c r="C49" s="150"/>
    </row>
    <row r="50" spans="1:3" s="151" customFormat="1" ht="12.75">
      <c r="A50" s="150"/>
      <c r="C50" s="150"/>
    </row>
    <row r="51" spans="1:3" s="151" customFormat="1" ht="12.75">
      <c r="A51" s="150"/>
      <c r="C51" s="150"/>
    </row>
    <row r="52" spans="1:3" s="151" customFormat="1" ht="12.75">
      <c r="A52" s="150"/>
      <c r="C52" s="150"/>
    </row>
    <row r="53" spans="1:3" s="151" customFormat="1" ht="12.75">
      <c r="A53" s="150"/>
      <c r="C53" s="150"/>
    </row>
    <row r="54" spans="1:3" s="151" customFormat="1" ht="12.75">
      <c r="A54" s="150"/>
      <c r="C54" s="150"/>
    </row>
    <row r="55" spans="1:3" s="151" customFormat="1" ht="12.75">
      <c r="A55" s="150"/>
      <c r="C55" s="150"/>
    </row>
    <row r="56" spans="1:3" s="151" customFormat="1" ht="12.75">
      <c r="A56" s="150"/>
      <c r="C56" s="150"/>
    </row>
    <row r="57" spans="1:3" s="151" customFormat="1" ht="12.75">
      <c r="A57" s="150"/>
      <c r="C57" s="150"/>
    </row>
    <row r="58" spans="1:3" s="151" customFormat="1" ht="12.75">
      <c r="A58" s="150"/>
      <c r="C58" s="150"/>
    </row>
    <row r="59" spans="1:3" s="151" customFormat="1" ht="12.75">
      <c r="A59" s="150"/>
      <c r="C59" s="150"/>
    </row>
    <row r="60" spans="1:3" s="151" customFormat="1" ht="12.75">
      <c r="A60" s="150"/>
      <c r="C60" s="150"/>
    </row>
    <row r="61" spans="1:3" s="151" customFormat="1" ht="12.75">
      <c r="A61" s="150"/>
      <c r="C61" s="150"/>
    </row>
    <row r="62" spans="1:3" s="151" customFormat="1" ht="12.75">
      <c r="A62" s="150"/>
      <c r="C62" s="150"/>
    </row>
    <row r="63" spans="1:3" s="151" customFormat="1" ht="12.75">
      <c r="A63" s="150"/>
      <c r="C63" s="150"/>
    </row>
    <row r="64" spans="1:3" s="151" customFormat="1" ht="12.75">
      <c r="A64" s="150"/>
      <c r="C64" s="150"/>
    </row>
    <row r="65" spans="1:3" s="151" customFormat="1" ht="12.75">
      <c r="A65" s="150"/>
      <c r="C65" s="150"/>
    </row>
    <row r="66" spans="1:3" s="151" customFormat="1" ht="12.75">
      <c r="A66" s="150"/>
      <c r="C66" s="150"/>
    </row>
    <row r="67" spans="1:3" s="151" customFormat="1" ht="12.75">
      <c r="A67" s="150"/>
      <c r="C67" s="150"/>
    </row>
    <row r="68" spans="1:3" s="151" customFormat="1" ht="12.75">
      <c r="A68" s="150"/>
      <c r="C68" s="150"/>
    </row>
    <row r="69" spans="1:3" s="151" customFormat="1" ht="12.75">
      <c r="A69" s="150"/>
      <c r="C69" s="150"/>
    </row>
    <row r="70" spans="1:3" s="151" customFormat="1" ht="12.75">
      <c r="A70" s="150"/>
      <c r="C70" s="150"/>
    </row>
    <row r="71" spans="1:3" s="151" customFormat="1" ht="12.75">
      <c r="A71" s="150"/>
      <c r="C71" s="150"/>
    </row>
    <row r="72" spans="1:3" s="151" customFormat="1" ht="12.75">
      <c r="A72" s="150"/>
      <c r="C72" s="150"/>
    </row>
    <row r="73" spans="1:3" s="151" customFormat="1" ht="12.75">
      <c r="A73" s="150"/>
      <c r="C73" s="150"/>
    </row>
    <row r="74" spans="1:3" s="151" customFormat="1" ht="12.75">
      <c r="A74" s="150"/>
      <c r="C74" s="150"/>
    </row>
    <row r="75" spans="1:3" s="151" customFormat="1" ht="12.75">
      <c r="A75" s="150"/>
      <c r="C75" s="150"/>
    </row>
    <row r="76" spans="1:3" s="151" customFormat="1" ht="12.75">
      <c r="A76" s="150"/>
      <c r="C76" s="150"/>
    </row>
    <row r="77" spans="1:3" s="151" customFormat="1" ht="12.75">
      <c r="A77" s="150"/>
      <c r="C77" s="150"/>
    </row>
    <row r="78" spans="1:3" s="151" customFormat="1" ht="12.75">
      <c r="A78" s="150"/>
      <c r="C78" s="150"/>
    </row>
    <row r="79" spans="1:3" s="151" customFormat="1" ht="12.75">
      <c r="A79" s="150"/>
      <c r="C79" s="150"/>
    </row>
    <row r="80" spans="1:3" s="151" customFormat="1" ht="12.75">
      <c r="A80" s="150"/>
      <c r="C80" s="150"/>
    </row>
    <row r="81" spans="1:3" s="151" customFormat="1" ht="12.75">
      <c r="A81" s="150"/>
      <c r="C81" s="150"/>
    </row>
    <row r="82" spans="1:3" s="151" customFormat="1" ht="12.75">
      <c r="A82" s="150"/>
      <c r="C82" s="150"/>
    </row>
    <row r="83" spans="1:3" s="151" customFormat="1" ht="12.75">
      <c r="A83" s="150"/>
      <c r="C83" s="150"/>
    </row>
    <row r="84" spans="1:3" s="151" customFormat="1" ht="12.75">
      <c r="A84" s="150"/>
      <c r="C84" s="150"/>
    </row>
    <row r="85" spans="1:3" s="151" customFormat="1" ht="12.75">
      <c r="A85" s="150"/>
      <c r="C85" s="150"/>
    </row>
    <row r="86" spans="1:3" s="151" customFormat="1" ht="12.75">
      <c r="A86" s="150"/>
      <c r="C86" s="150"/>
    </row>
    <row r="87" spans="1:3" s="151" customFormat="1" ht="12.75">
      <c r="A87" s="150"/>
      <c r="C87" s="150"/>
    </row>
    <row r="88" spans="1:3" s="151" customFormat="1" ht="12.75">
      <c r="A88" s="150"/>
      <c r="C88" s="150"/>
    </row>
    <row r="89" spans="1:3" s="151" customFormat="1" ht="12.75">
      <c r="A89" s="150"/>
      <c r="C89" s="150"/>
    </row>
    <row r="90" spans="1:3" s="151" customFormat="1" ht="12.75">
      <c r="A90" s="150"/>
      <c r="C90" s="150"/>
    </row>
    <row r="91" spans="1:3" s="151" customFormat="1" ht="12.75">
      <c r="A91" s="150"/>
      <c r="C91" s="150"/>
    </row>
    <row r="92" spans="1:3" s="151" customFormat="1" ht="12.75">
      <c r="A92" s="150"/>
      <c r="C92" s="150"/>
    </row>
    <row r="93" spans="1:3" s="151" customFormat="1" ht="12.75">
      <c r="A93" s="150"/>
      <c r="C93" s="150"/>
    </row>
    <row r="94" spans="1:3" s="151" customFormat="1" ht="12.75">
      <c r="A94" s="150"/>
      <c r="C94" s="150"/>
    </row>
    <row r="95" spans="1:3" s="151" customFormat="1" ht="12.75">
      <c r="A95" s="150"/>
      <c r="C95" s="150"/>
    </row>
    <row r="96" spans="1:3" s="151" customFormat="1" ht="12.75">
      <c r="A96" s="150"/>
      <c r="C96" s="150"/>
    </row>
    <row r="97" spans="1:3" s="151" customFormat="1" ht="12.75">
      <c r="A97" s="150"/>
      <c r="C97" s="150"/>
    </row>
    <row r="98" spans="1:3" s="151" customFormat="1" ht="12.75">
      <c r="A98" s="150"/>
      <c r="C98" s="150"/>
    </row>
    <row r="99" spans="1:3" s="151" customFormat="1" ht="12.75">
      <c r="A99" s="150"/>
      <c r="C99" s="150"/>
    </row>
    <row r="100" spans="1:3" s="151" customFormat="1" ht="12.75">
      <c r="A100" s="150"/>
      <c r="C100" s="150"/>
    </row>
    <row r="101" spans="1:3" s="151" customFormat="1" ht="12.75">
      <c r="A101" s="150"/>
      <c r="C101" s="150"/>
    </row>
    <row r="102" spans="1:3" s="151" customFormat="1" ht="12.75">
      <c r="A102" s="150"/>
      <c r="C102" s="150"/>
    </row>
    <row r="103" spans="1:3" s="151" customFormat="1" ht="12.75">
      <c r="A103" s="150"/>
      <c r="C103" s="150"/>
    </row>
    <row r="104" spans="1:3" s="151" customFormat="1" ht="12.75">
      <c r="A104" s="150"/>
      <c r="C104" s="150"/>
    </row>
    <row r="105" spans="1:3" s="151" customFormat="1" ht="12.75">
      <c r="A105" s="150"/>
      <c r="C105" s="150"/>
    </row>
    <row r="106" spans="1:3" s="151" customFormat="1" ht="12.75">
      <c r="A106" s="150"/>
      <c r="C106" s="150"/>
    </row>
    <row r="107" spans="1:3" s="151" customFormat="1" ht="12.75">
      <c r="A107" s="150"/>
      <c r="C107" s="150"/>
    </row>
    <row r="108" spans="1:3" s="151" customFormat="1" ht="12.75">
      <c r="A108" s="150"/>
      <c r="C108" s="150"/>
    </row>
    <row r="109" spans="1:3" s="151" customFormat="1" ht="12.75">
      <c r="A109" s="150"/>
      <c r="C109" s="150"/>
    </row>
    <row r="110" spans="1:3" s="151" customFormat="1" ht="12.75">
      <c r="A110" s="150"/>
      <c r="C110" s="150"/>
    </row>
    <row r="111" spans="1:3" s="151" customFormat="1" ht="12.75">
      <c r="A111" s="150"/>
      <c r="C111" s="150"/>
    </row>
    <row r="112" spans="1:3" s="151" customFormat="1" ht="12.75">
      <c r="A112" s="150"/>
      <c r="C112" s="150"/>
    </row>
    <row r="113" spans="1:3" s="151" customFormat="1" ht="12.75">
      <c r="A113" s="150"/>
      <c r="C113" s="150"/>
    </row>
    <row r="114" spans="1:3" s="151" customFormat="1" ht="12.75">
      <c r="A114" s="150"/>
      <c r="C114" s="150"/>
    </row>
    <row r="115" spans="1:3" s="151" customFormat="1" ht="12.75">
      <c r="A115" s="150"/>
      <c r="C115" s="150"/>
    </row>
    <row r="116" spans="1:3" s="151" customFormat="1" ht="12.75">
      <c r="A116" s="150"/>
      <c r="C116" s="150"/>
    </row>
    <row r="117" spans="1:3" s="151" customFormat="1" ht="12.75">
      <c r="A117" s="150"/>
      <c r="C117" s="150"/>
    </row>
    <row r="118" spans="1:3" s="151" customFormat="1" ht="12.75">
      <c r="A118" s="150"/>
      <c r="C118" s="150"/>
    </row>
    <row r="119" spans="1:3" s="151" customFormat="1" ht="12.75">
      <c r="A119" s="150"/>
      <c r="C119" s="150"/>
    </row>
    <row r="120" spans="1:3" s="151" customFormat="1" ht="12.75">
      <c r="A120" s="150"/>
      <c r="C120" s="150"/>
    </row>
    <row r="121" spans="1:3" s="151" customFormat="1" ht="12.75">
      <c r="A121" s="150"/>
      <c r="C121" s="150"/>
    </row>
    <row r="122" spans="1:3" s="151" customFormat="1" ht="12.75">
      <c r="A122" s="150"/>
      <c r="C122" s="150"/>
    </row>
    <row r="123" spans="1:3" s="151" customFormat="1" ht="12.75">
      <c r="A123" s="150"/>
      <c r="C123" s="150"/>
    </row>
    <row r="124" spans="1:3" s="151" customFormat="1" ht="12.75">
      <c r="A124" s="150"/>
      <c r="C124" s="150"/>
    </row>
    <row r="125" spans="1:3" s="151" customFormat="1" ht="12.75">
      <c r="A125" s="150"/>
      <c r="C125" s="150"/>
    </row>
    <row r="126" spans="1:3" s="151" customFormat="1" ht="12.75">
      <c r="A126" s="150"/>
      <c r="C126" s="150"/>
    </row>
    <row r="127" spans="1:3" s="151" customFormat="1" ht="12.75">
      <c r="A127" s="150"/>
      <c r="C127" s="150"/>
    </row>
    <row r="128" spans="1:3" s="151" customFormat="1" ht="12.75">
      <c r="A128" s="150"/>
      <c r="C128" s="150"/>
    </row>
    <row r="129" spans="1:3" s="151" customFormat="1" ht="12.75">
      <c r="A129" s="150"/>
      <c r="C129" s="150"/>
    </row>
    <row r="130" spans="1:3" s="151" customFormat="1" ht="12.75">
      <c r="A130" s="150"/>
      <c r="C130" s="150"/>
    </row>
    <row r="131" spans="1:3" s="151" customFormat="1" ht="12.75">
      <c r="A131" s="150"/>
      <c r="C131" s="150"/>
    </row>
    <row r="132" spans="1:3" s="151" customFormat="1" ht="12.75">
      <c r="A132" s="150"/>
      <c r="C132" s="150"/>
    </row>
    <row r="133" spans="1:3" s="151" customFormat="1" ht="12.75">
      <c r="A133" s="150"/>
      <c r="C133" s="150"/>
    </row>
    <row r="134" spans="1:3" s="151" customFormat="1" ht="12.75">
      <c r="A134" s="150"/>
      <c r="C134" s="150"/>
    </row>
    <row r="135" spans="1:3" s="151" customFormat="1" ht="12.75">
      <c r="A135" s="150"/>
      <c r="C135" s="150"/>
    </row>
    <row r="136" spans="1:3" s="151" customFormat="1" ht="12.75">
      <c r="A136" s="150"/>
      <c r="C136" s="150"/>
    </row>
    <row r="137" spans="1:3" s="151" customFormat="1" ht="12.75">
      <c r="A137" s="150"/>
      <c r="C137" s="150"/>
    </row>
    <row r="138" spans="1:3" s="151" customFormat="1" ht="12.75">
      <c r="A138" s="150"/>
      <c r="C138" s="150"/>
    </row>
    <row r="139" spans="1:3" s="151" customFormat="1" ht="12.75">
      <c r="A139" s="150"/>
      <c r="C139" s="150"/>
    </row>
    <row r="140" spans="1:3" s="151" customFormat="1" ht="12.75">
      <c r="A140" s="150"/>
      <c r="C140" s="150"/>
    </row>
    <row r="141" spans="1:3" s="151" customFormat="1" ht="12.75">
      <c r="A141" s="150"/>
      <c r="C141" s="150"/>
    </row>
    <row r="142" spans="1:3" s="151" customFormat="1" ht="12.75">
      <c r="A142" s="150"/>
      <c r="C142" s="1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2" useFirstPageNumber="1" horizontalDpi="300" verticalDpi="3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1">
      <selection activeCell="F37" sqref="F37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4" width="10.50390625" style="0" customWidth="1"/>
    <col min="5" max="5" width="11.375" style="0" customWidth="1"/>
    <col min="6" max="6" width="10.00390625" style="0" customWidth="1"/>
    <col min="7" max="7" width="10.50390625" style="0" customWidth="1"/>
    <col min="8" max="8" width="9.875" style="0" customWidth="1"/>
    <col min="9" max="9" width="9.50390625" style="0" customWidth="1"/>
    <col min="10" max="10" width="11.50390625" style="0" customWidth="1"/>
  </cols>
  <sheetData>
    <row r="1" spans="1:9" ht="12.75">
      <c r="A1" s="152"/>
      <c r="B1" s="152"/>
      <c r="C1" s="152"/>
      <c r="D1" s="152"/>
      <c r="E1" s="152"/>
      <c r="F1" s="152"/>
      <c r="G1" s="152" t="s">
        <v>363</v>
      </c>
      <c r="H1" s="152"/>
      <c r="I1" s="152"/>
    </row>
    <row r="2" spans="1:9" ht="12.75">
      <c r="A2" s="152"/>
      <c r="B2" s="152"/>
      <c r="C2" s="152"/>
      <c r="D2" s="152"/>
      <c r="E2" s="152"/>
      <c r="F2" s="152" t="s">
        <v>364</v>
      </c>
      <c r="G2" s="122" t="s">
        <v>211</v>
      </c>
      <c r="H2" s="152"/>
      <c r="I2" s="152"/>
    </row>
    <row r="3" spans="1:9" ht="12.75">
      <c r="A3" s="152"/>
      <c r="B3" s="152"/>
      <c r="C3" s="152"/>
      <c r="D3" s="152"/>
      <c r="E3" s="152"/>
      <c r="F3" s="152"/>
      <c r="G3" s="123" t="s">
        <v>350</v>
      </c>
      <c r="H3" s="152"/>
      <c r="I3" s="152"/>
    </row>
    <row r="4" spans="1:9" ht="12.75">
      <c r="A4" s="152"/>
      <c r="B4" s="152"/>
      <c r="C4" s="152"/>
      <c r="D4" s="152"/>
      <c r="E4" s="152"/>
      <c r="F4" s="152"/>
      <c r="G4" s="122" t="s">
        <v>365</v>
      </c>
      <c r="H4" s="152"/>
      <c r="I4" s="152"/>
    </row>
    <row r="5" spans="1:9" ht="15">
      <c r="A5" s="153" t="s">
        <v>366</v>
      </c>
      <c r="B5" s="152"/>
      <c r="C5" s="152"/>
      <c r="D5" s="152"/>
      <c r="E5" s="152"/>
      <c r="F5" s="152"/>
      <c r="G5" s="152"/>
      <c r="H5" s="152"/>
      <c r="I5" s="152"/>
    </row>
    <row r="6" spans="1:9" ht="15">
      <c r="A6" s="153" t="s">
        <v>367</v>
      </c>
      <c r="B6" s="152"/>
      <c r="C6" s="152"/>
      <c r="D6" s="152"/>
      <c r="E6" s="152"/>
      <c r="F6" s="152"/>
      <c r="G6" s="152"/>
      <c r="H6" s="152"/>
      <c r="I6" s="152"/>
    </row>
    <row r="7" spans="1:9" s="125" customFormat="1" ht="15">
      <c r="A7" s="154" t="s">
        <v>368</v>
      </c>
      <c r="B7" s="153"/>
      <c r="C7" s="153"/>
      <c r="D7" s="153"/>
      <c r="E7" s="153"/>
      <c r="F7" s="153"/>
      <c r="G7" s="153"/>
      <c r="H7" s="153"/>
      <c r="I7" s="153"/>
    </row>
    <row r="8" spans="1:9" s="125" customFormat="1" ht="15">
      <c r="A8" s="153"/>
      <c r="B8" s="153"/>
      <c r="C8" s="153" t="s">
        <v>369</v>
      </c>
      <c r="D8" s="153"/>
      <c r="E8" s="153"/>
      <c r="F8" s="153"/>
      <c r="G8" s="153"/>
      <c r="H8" s="153"/>
      <c r="I8" s="153"/>
    </row>
    <row r="9" spans="1:14" ht="12.75">
      <c r="A9" s="152"/>
      <c r="B9" s="152"/>
      <c r="C9" s="152"/>
      <c r="D9" s="152"/>
      <c r="E9" s="152"/>
      <c r="F9" s="152"/>
      <c r="G9" s="152"/>
      <c r="H9" s="152"/>
      <c r="I9" s="155" t="s">
        <v>5</v>
      </c>
      <c r="N9" s="127"/>
    </row>
    <row r="10" spans="1:9" ht="27.75" customHeight="1">
      <c r="A10" s="156" t="s">
        <v>6</v>
      </c>
      <c r="B10" s="156" t="s">
        <v>218</v>
      </c>
      <c r="C10" s="157" t="s">
        <v>370</v>
      </c>
      <c r="D10" s="157" t="s">
        <v>371</v>
      </c>
      <c r="E10" s="158"/>
      <c r="F10" s="159"/>
      <c r="G10" s="160" t="s">
        <v>140</v>
      </c>
      <c r="H10" s="159"/>
      <c r="I10" s="161"/>
    </row>
    <row r="11" spans="1:14" s="127" customFormat="1" ht="21">
      <c r="A11" s="162"/>
      <c r="B11" s="162"/>
      <c r="C11" s="163"/>
      <c r="D11" s="163"/>
      <c r="E11" s="157" t="s">
        <v>372</v>
      </c>
      <c r="F11" s="164"/>
      <c r="G11" s="164" t="s">
        <v>11</v>
      </c>
      <c r="H11" s="165"/>
      <c r="I11" s="166" t="s">
        <v>373</v>
      </c>
      <c r="N11"/>
    </row>
    <row r="12" spans="1:14" s="168" customFormat="1" ht="67.5" customHeight="1">
      <c r="A12" s="162"/>
      <c r="B12" s="162"/>
      <c r="C12" s="163"/>
      <c r="D12" s="163"/>
      <c r="E12" s="163"/>
      <c r="F12" s="157" t="s">
        <v>374</v>
      </c>
      <c r="G12" s="157" t="s">
        <v>375</v>
      </c>
      <c r="H12" s="157" t="s">
        <v>376</v>
      </c>
      <c r="I12" s="167"/>
      <c r="N12" s="169"/>
    </row>
    <row r="13" spans="1:9" ht="15" customHeight="1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6</v>
      </c>
      <c r="G13" s="170">
        <v>7</v>
      </c>
      <c r="H13" s="170">
        <v>8</v>
      </c>
      <c r="I13" s="170">
        <v>9</v>
      </c>
    </row>
    <row r="14" spans="1:10" ht="28.5" customHeight="1">
      <c r="A14" s="171">
        <v>750</v>
      </c>
      <c r="B14" s="171">
        <v>75011</v>
      </c>
      <c r="C14" s="172">
        <v>359343</v>
      </c>
      <c r="D14" s="173">
        <f aca="true" t="shared" si="0" ref="D14:D20">SUM(E14,I14)</f>
        <v>359343</v>
      </c>
      <c r="E14" s="173">
        <f>SUM(F14:G14)</f>
        <v>359343</v>
      </c>
      <c r="F14" s="173">
        <v>333287</v>
      </c>
      <c r="G14" s="173">
        <v>26056</v>
      </c>
      <c r="H14" s="172"/>
      <c r="I14" s="172"/>
      <c r="J14" s="122"/>
    </row>
    <row r="15" spans="1:10" ht="28.5" customHeight="1">
      <c r="A15" s="171">
        <v>751</v>
      </c>
      <c r="B15" s="171">
        <v>75101</v>
      </c>
      <c r="C15" s="172">
        <v>10320</v>
      </c>
      <c r="D15" s="173">
        <f t="shared" si="0"/>
        <v>10320</v>
      </c>
      <c r="E15" s="173">
        <f aca="true" t="shared" si="1" ref="E15:E20">SUM(F15:H15)</f>
        <v>10320</v>
      </c>
      <c r="F15" s="172"/>
      <c r="G15" s="172">
        <v>10320</v>
      </c>
      <c r="H15" s="172"/>
      <c r="I15" s="172"/>
      <c r="J15" s="122"/>
    </row>
    <row r="16" spans="1:10" ht="28.5" customHeight="1">
      <c r="A16" s="171">
        <v>752</v>
      </c>
      <c r="B16" s="171">
        <v>75212</v>
      </c>
      <c r="C16" s="172">
        <v>600</v>
      </c>
      <c r="D16" s="173">
        <f t="shared" si="0"/>
        <v>600</v>
      </c>
      <c r="E16" s="173">
        <f t="shared" si="1"/>
        <v>600</v>
      </c>
      <c r="F16" s="172"/>
      <c r="G16" s="172">
        <v>600</v>
      </c>
      <c r="H16" s="172"/>
      <c r="I16" s="172"/>
      <c r="J16" s="122"/>
    </row>
    <row r="17" spans="1:10" ht="28.5" customHeight="1">
      <c r="A17" s="171">
        <v>754</v>
      </c>
      <c r="B17" s="171">
        <v>75414</v>
      </c>
      <c r="C17" s="172">
        <v>1000</v>
      </c>
      <c r="D17" s="173">
        <f t="shared" si="0"/>
        <v>1000</v>
      </c>
      <c r="E17" s="173">
        <f t="shared" si="1"/>
        <v>1000</v>
      </c>
      <c r="F17" s="172"/>
      <c r="G17" s="172">
        <v>1000</v>
      </c>
      <c r="H17" s="172"/>
      <c r="I17" s="172"/>
      <c r="J17" s="122"/>
    </row>
    <row r="18" spans="1:10" ht="28.5" customHeight="1">
      <c r="A18" s="171">
        <v>852</v>
      </c>
      <c r="B18" s="171">
        <v>85212</v>
      </c>
      <c r="C18" s="172">
        <v>9671000</v>
      </c>
      <c r="D18" s="173">
        <f t="shared" si="0"/>
        <v>9671000</v>
      </c>
      <c r="E18" s="173">
        <f t="shared" si="1"/>
        <v>9671000</v>
      </c>
      <c r="F18" s="173">
        <v>490130</v>
      </c>
      <c r="G18" s="173">
        <v>0</v>
      </c>
      <c r="H18" s="173">
        <v>9180870</v>
      </c>
      <c r="I18" s="173"/>
      <c r="J18" s="122"/>
    </row>
    <row r="19" spans="1:10" ht="28.5" customHeight="1">
      <c r="A19" s="171">
        <v>852</v>
      </c>
      <c r="B19" s="171">
        <v>85213</v>
      </c>
      <c r="C19" s="172">
        <v>61900</v>
      </c>
      <c r="D19" s="173">
        <f t="shared" si="0"/>
        <v>61900</v>
      </c>
      <c r="E19" s="173">
        <f t="shared" si="1"/>
        <v>61900</v>
      </c>
      <c r="F19" s="172"/>
      <c r="G19" s="172">
        <v>61900</v>
      </c>
      <c r="H19" s="172"/>
      <c r="I19" s="172"/>
      <c r="J19" s="122"/>
    </row>
    <row r="20" spans="1:10" ht="28.5" customHeight="1">
      <c r="A20" s="171">
        <v>852</v>
      </c>
      <c r="B20" s="171">
        <v>85228</v>
      </c>
      <c r="C20" s="172">
        <v>100000</v>
      </c>
      <c r="D20" s="173">
        <f t="shared" si="0"/>
        <v>100000</v>
      </c>
      <c r="E20" s="173">
        <f t="shared" si="1"/>
        <v>100000</v>
      </c>
      <c r="F20" s="172"/>
      <c r="G20" s="172">
        <v>100000</v>
      </c>
      <c r="H20" s="172"/>
      <c r="I20" s="172"/>
      <c r="J20" s="122"/>
    </row>
    <row r="21" spans="1:10" s="178" customFormat="1" ht="24.75" customHeight="1">
      <c r="A21" s="174"/>
      <c r="B21" s="175" t="s">
        <v>12</v>
      </c>
      <c r="C21" s="176">
        <f aca="true" t="shared" si="2" ref="C21:H21">SUM(C14:C20)</f>
        <v>10204163</v>
      </c>
      <c r="D21" s="176">
        <f t="shared" si="2"/>
        <v>10204163</v>
      </c>
      <c r="E21" s="176">
        <f t="shared" si="2"/>
        <v>10204163</v>
      </c>
      <c r="F21" s="176">
        <f t="shared" si="2"/>
        <v>823417</v>
      </c>
      <c r="G21" s="176">
        <f t="shared" si="2"/>
        <v>199876</v>
      </c>
      <c r="H21" s="176">
        <f t="shared" si="2"/>
        <v>9180870</v>
      </c>
      <c r="I21" s="176"/>
      <c r="J21" s="177"/>
    </row>
    <row r="22" spans="1:10" ht="12.75">
      <c r="A22" s="179"/>
      <c r="B22" s="179"/>
      <c r="C22" s="180"/>
      <c r="D22" s="180"/>
      <c r="E22" s="180"/>
      <c r="F22" s="180"/>
      <c r="G22" s="180"/>
      <c r="H22" s="180"/>
      <c r="I22" s="180"/>
      <c r="J22" s="122"/>
    </row>
    <row r="23" spans="1:10" ht="14.25" customHeight="1">
      <c r="A23" s="179"/>
      <c r="B23" s="179"/>
      <c r="C23" s="180"/>
      <c r="D23" s="180"/>
      <c r="E23" s="180"/>
      <c r="F23" s="180"/>
      <c r="G23" s="180"/>
      <c r="H23" s="180"/>
      <c r="I23" s="180"/>
      <c r="J23" s="122"/>
    </row>
    <row r="24" spans="1:10" ht="14.25" customHeight="1">
      <c r="A24" s="179"/>
      <c r="B24" s="179"/>
      <c r="C24" s="180"/>
      <c r="D24" s="180"/>
      <c r="E24" s="180"/>
      <c r="F24" s="180"/>
      <c r="G24" s="180"/>
      <c r="H24" s="180"/>
      <c r="I24" s="180"/>
      <c r="J24" s="122"/>
    </row>
    <row r="25" spans="1:10" ht="12.75">
      <c r="A25" s="181"/>
      <c r="B25" s="181"/>
      <c r="C25" s="182"/>
      <c r="D25" s="182"/>
      <c r="E25" s="182"/>
      <c r="F25" s="182"/>
      <c r="G25" s="182"/>
      <c r="H25" s="182"/>
      <c r="I25" s="182"/>
      <c r="J25" s="122"/>
    </row>
    <row r="26" spans="1:10" ht="12.75">
      <c r="A26" s="181"/>
      <c r="B26" s="181"/>
      <c r="C26" s="182"/>
      <c r="D26" s="182"/>
      <c r="E26" s="182"/>
      <c r="F26" s="182"/>
      <c r="G26" s="182"/>
      <c r="H26" s="182"/>
      <c r="I26" s="182"/>
      <c r="J26" s="122"/>
    </row>
    <row r="27" spans="1:10" ht="12.75">
      <c r="A27" s="181"/>
      <c r="B27" s="181"/>
      <c r="C27" s="182"/>
      <c r="D27" s="182"/>
      <c r="E27" s="182"/>
      <c r="F27" s="182"/>
      <c r="G27" s="182"/>
      <c r="H27" s="182"/>
      <c r="I27" s="182"/>
      <c r="J27" s="122"/>
    </row>
    <row r="28" spans="1:10" ht="12.75">
      <c r="A28" s="181"/>
      <c r="B28" s="181"/>
      <c r="C28" s="182"/>
      <c r="D28" s="182"/>
      <c r="E28" s="182"/>
      <c r="F28" s="182"/>
      <c r="G28" s="182"/>
      <c r="H28" s="182"/>
      <c r="I28" s="182"/>
      <c r="J28" s="122"/>
    </row>
    <row r="29" spans="1:10" ht="12.75">
      <c r="A29" s="181"/>
      <c r="B29" s="181"/>
      <c r="C29" s="182"/>
      <c r="D29" s="182"/>
      <c r="E29" s="182"/>
      <c r="F29" s="182"/>
      <c r="G29" s="182"/>
      <c r="H29" s="182"/>
      <c r="I29" s="182"/>
      <c r="J29" s="122"/>
    </row>
    <row r="30" spans="1:10" ht="12.75">
      <c r="A30" s="181"/>
      <c r="B30" s="181"/>
      <c r="C30" s="182"/>
      <c r="D30" s="182"/>
      <c r="E30" s="182"/>
      <c r="F30" s="182"/>
      <c r="G30" s="182"/>
      <c r="H30" s="182"/>
      <c r="I30" s="182"/>
      <c r="J30" s="122"/>
    </row>
    <row r="31" spans="1:10" ht="12.75">
      <c r="A31" s="181"/>
      <c r="B31" s="181"/>
      <c r="C31" s="182"/>
      <c r="D31" s="182"/>
      <c r="E31" s="182"/>
      <c r="F31" s="182"/>
      <c r="G31" s="182"/>
      <c r="H31" s="182"/>
      <c r="I31" s="182"/>
      <c r="J31" s="122"/>
    </row>
    <row r="32" spans="1:10" ht="12.75">
      <c r="A32" s="181"/>
      <c r="B32" s="181"/>
      <c r="C32" s="182"/>
      <c r="D32" s="182"/>
      <c r="E32" s="182"/>
      <c r="F32" s="182"/>
      <c r="G32" s="182"/>
      <c r="H32" s="182"/>
      <c r="I32" s="182"/>
      <c r="J32" s="122"/>
    </row>
    <row r="33" spans="1:10" ht="12.75">
      <c r="A33" s="181"/>
      <c r="B33" s="181"/>
      <c r="C33" s="182"/>
      <c r="D33" s="182"/>
      <c r="E33" s="182"/>
      <c r="F33" s="182"/>
      <c r="G33" s="182"/>
      <c r="H33" s="182"/>
      <c r="I33" s="182"/>
      <c r="J33" s="122"/>
    </row>
    <row r="34" spans="1:10" ht="12.75">
      <c r="A34" s="181"/>
      <c r="B34" s="181"/>
      <c r="C34" s="182"/>
      <c r="D34" s="182"/>
      <c r="E34" s="182"/>
      <c r="F34" s="182"/>
      <c r="G34" s="182"/>
      <c r="H34" s="182"/>
      <c r="I34" s="182"/>
      <c r="J34" s="122"/>
    </row>
    <row r="35" spans="1:10" ht="12.75">
      <c r="A35" s="181"/>
      <c r="B35" s="181"/>
      <c r="C35" s="182"/>
      <c r="D35" s="182"/>
      <c r="E35" s="182"/>
      <c r="F35" s="182"/>
      <c r="G35" s="182"/>
      <c r="H35" s="182"/>
      <c r="I35" s="182"/>
      <c r="J35" s="122"/>
    </row>
    <row r="36" spans="1:10" ht="12.75">
      <c r="A36" s="181"/>
      <c r="B36" s="181"/>
      <c r="C36" s="182"/>
      <c r="D36" s="182"/>
      <c r="E36" s="182"/>
      <c r="F36" s="182"/>
      <c r="G36" s="182"/>
      <c r="H36" s="182"/>
      <c r="I36" s="182"/>
      <c r="J36" s="122"/>
    </row>
    <row r="37" spans="1:10" ht="12.75">
      <c r="A37" s="181"/>
      <c r="B37" s="181"/>
      <c r="C37" s="182"/>
      <c r="D37" s="182"/>
      <c r="E37" s="182"/>
      <c r="F37" s="182"/>
      <c r="G37" s="182"/>
      <c r="H37" s="182"/>
      <c r="I37" s="182"/>
      <c r="J37" s="122"/>
    </row>
    <row r="38" spans="1:10" ht="12.75">
      <c r="A38" s="181"/>
      <c r="B38" s="181"/>
      <c r="C38" s="182"/>
      <c r="D38" s="182"/>
      <c r="E38" s="182"/>
      <c r="F38" s="182"/>
      <c r="G38" s="182"/>
      <c r="H38" s="182"/>
      <c r="I38" s="182"/>
      <c r="J38" s="122"/>
    </row>
    <row r="39" spans="1:10" ht="12.75">
      <c r="A39" s="181"/>
      <c r="B39" s="181"/>
      <c r="C39" s="182"/>
      <c r="D39" s="182"/>
      <c r="E39" s="182"/>
      <c r="F39" s="182"/>
      <c r="G39" s="182"/>
      <c r="H39" s="182"/>
      <c r="I39" s="182"/>
      <c r="J39" s="122"/>
    </row>
    <row r="40" spans="1:10" ht="12.75">
      <c r="A40" s="181"/>
      <c r="B40" s="181"/>
      <c r="C40" s="182"/>
      <c r="D40" s="182"/>
      <c r="E40" s="182"/>
      <c r="F40" s="182"/>
      <c r="G40" s="182"/>
      <c r="H40" s="182"/>
      <c r="I40" s="182"/>
      <c r="J40" s="122"/>
    </row>
    <row r="41" spans="1:10" ht="12.75">
      <c r="A41" s="181"/>
      <c r="B41" s="181"/>
      <c r="C41" s="182"/>
      <c r="D41" s="182"/>
      <c r="E41" s="182"/>
      <c r="F41" s="182"/>
      <c r="G41" s="182"/>
      <c r="H41" s="182"/>
      <c r="I41" s="182"/>
      <c r="J41" s="122"/>
    </row>
    <row r="42" spans="1:10" ht="12.75">
      <c r="A42" s="181"/>
      <c r="B42" s="181"/>
      <c r="C42" s="182"/>
      <c r="D42" s="182"/>
      <c r="E42" s="182"/>
      <c r="F42" s="182"/>
      <c r="G42" s="182"/>
      <c r="H42" s="182"/>
      <c r="I42" s="182"/>
      <c r="J42" s="122"/>
    </row>
    <row r="43" spans="1:10" ht="12.75">
      <c r="A43" s="181"/>
      <c r="B43" s="181"/>
      <c r="C43" s="182"/>
      <c r="D43" s="182"/>
      <c r="E43" s="182"/>
      <c r="F43" s="182"/>
      <c r="G43" s="182"/>
      <c r="H43" s="182"/>
      <c r="I43" s="182"/>
      <c r="J43" s="122"/>
    </row>
    <row r="44" spans="1:10" ht="12.75">
      <c r="A44" s="181"/>
      <c r="B44" s="181"/>
      <c r="C44" s="182"/>
      <c r="D44" s="182"/>
      <c r="E44" s="182"/>
      <c r="F44" s="182"/>
      <c r="G44" s="182"/>
      <c r="H44" s="182"/>
      <c r="I44" s="182"/>
      <c r="J44" s="122"/>
    </row>
    <row r="45" spans="1:10" ht="12.75">
      <c r="A45" s="181"/>
      <c r="B45" s="181"/>
      <c r="C45" s="182"/>
      <c r="D45" s="182"/>
      <c r="E45" s="182"/>
      <c r="F45" s="182"/>
      <c r="G45" s="182"/>
      <c r="H45" s="182"/>
      <c r="I45" s="182"/>
      <c r="J45" s="122"/>
    </row>
    <row r="46" spans="1:10" ht="12.75">
      <c r="A46" s="181"/>
      <c r="B46" s="181"/>
      <c r="C46" s="182"/>
      <c r="D46" s="182"/>
      <c r="E46" s="182"/>
      <c r="F46" s="182"/>
      <c r="G46" s="182"/>
      <c r="H46" s="182"/>
      <c r="I46" s="182"/>
      <c r="J46" s="122"/>
    </row>
    <row r="47" spans="1:10" ht="12.75">
      <c r="A47" s="181"/>
      <c r="B47" s="181"/>
      <c r="C47" s="182"/>
      <c r="D47" s="182"/>
      <c r="E47" s="182"/>
      <c r="F47" s="182"/>
      <c r="G47" s="182"/>
      <c r="H47" s="182"/>
      <c r="I47" s="182"/>
      <c r="J47" s="122"/>
    </row>
    <row r="48" spans="1:10" ht="12.75">
      <c r="A48" s="181"/>
      <c r="B48" s="181"/>
      <c r="C48" s="182"/>
      <c r="D48" s="182"/>
      <c r="E48" s="182"/>
      <c r="F48" s="182"/>
      <c r="G48" s="182"/>
      <c r="H48" s="182"/>
      <c r="I48" s="182"/>
      <c r="J48" s="122"/>
    </row>
    <row r="49" spans="1:10" ht="12.75">
      <c r="A49" s="181"/>
      <c r="B49" s="181"/>
      <c r="C49" s="182"/>
      <c r="D49" s="182"/>
      <c r="E49" s="182"/>
      <c r="F49" s="182"/>
      <c r="G49" s="182"/>
      <c r="H49" s="182"/>
      <c r="I49" s="182"/>
      <c r="J49" s="122"/>
    </row>
    <row r="50" spans="1:10" ht="12.75">
      <c r="A50" s="181"/>
      <c r="B50" s="181"/>
      <c r="C50" s="182"/>
      <c r="D50" s="182"/>
      <c r="E50" s="182"/>
      <c r="F50" s="182"/>
      <c r="G50" s="182"/>
      <c r="H50" s="182"/>
      <c r="I50" s="182"/>
      <c r="J50" s="122"/>
    </row>
    <row r="51" spans="1:10" ht="12.75">
      <c r="A51" s="181"/>
      <c r="B51" s="181"/>
      <c r="C51" s="182"/>
      <c r="D51" s="182"/>
      <c r="E51" s="182"/>
      <c r="F51" s="182"/>
      <c r="G51" s="182"/>
      <c r="H51" s="182"/>
      <c r="I51" s="182"/>
      <c r="J51" s="122"/>
    </row>
    <row r="52" spans="1:10" ht="12.75">
      <c r="A52" s="181"/>
      <c r="B52" s="181"/>
      <c r="C52" s="182"/>
      <c r="D52" s="182"/>
      <c r="E52" s="182"/>
      <c r="F52" s="182"/>
      <c r="G52" s="182"/>
      <c r="H52" s="182"/>
      <c r="I52" s="182"/>
      <c r="J52" s="122"/>
    </row>
    <row r="53" spans="1:10" ht="12.75">
      <c r="A53" s="181"/>
      <c r="B53" s="181"/>
      <c r="C53" s="182"/>
      <c r="D53" s="182"/>
      <c r="E53" s="182"/>
      <c r="F53" s="182"/>
      <c r="G53" s="182"/>
      <c r="H53" s="182"/>
      <c r="I53" s="182"/>
      <c r="J53" s="122"/>
    </row>
    <row r="54" spans="1:10" ht="12.75">
      <c r="A54" s="181"/>
      <c r="B54" s="181"/>
      <c r="C54" s="182"/>
      <c r="D54" s="182"/>
      <c r="E54" s="182"/>
      <c r="F54" s="182"/>
      <c r="G54" s="182"/>
      <c r="H54" s="182"/>
      <c r="I54" s="182"/>
      <c r="J54" s="122"/>
    </row>
    <row r="55" spans="1:10" ht="12.75">
      <c r="A55" s="181"/>
      <c r="B55" s="181"/>
      <c r="C55" s="182"/>
      <c r="D55" s="182"/>
      <c r="E55" s="182"/>
      <c r="F55" s="182"/>
      <c r="G55" s="182"/>
      <c r="H55" s="182"/>
      <c r="I55" s="182"/>
      <c r="J55" s="122"/>
    </row>
    <row r="56" spans="1:10" ht="12.75">
      <c r="A56" s="181"/>
      <c r="B56" s="181"/>
      <c r="C56" s="182"/>
      <c r="D56" s="182"/>
      <c r="E56" s="182"/>
      <c r="F56" s="182"/>
      <c r="G56" s="182"/>
      <c r="H56" s="182"/>
      <c r="I56" s="182"/>
      <c r="J56" s="122"/>
    </row>
    <row r="57" spans="1:10" ht="12.75">
      <c r="A57" s="181"/>
      <c r="B57" s="181"/>
      <c r="C57" s="182"/>
      <c r="D57" s="182"/>
      <c r="E57" s="182"/>
      <c r="F57" s="182"/>
      <c r="G57" s="182"/>
      <c r="H57" s="182"/>
      <c r="I57" s="182"/>
      <c r="J57" s="122"/>
    </row>
    <row r="58" spans="1:10" ht="12.75">
      <c r="A58" s="181"/>
      <c r="B58" s="181"/>
      <c r="C58" s="182"/>
      <c r="D58" s="182"/>
      <c r="E58" s="182"/>
      <c r="F58" s="182"/>
      <c r="G58" s="182"/>
      <c r="H58" s="182"/>
      <c r="I58" s="182"/>
      <c r="J58" s="122"/>
    </row>
    <row r="59" spans="1:10" ht="12.75">
      <c r="A59" s="181"/>
      <c r="B59" s="181"/>
      <c r="C59" s="182"/>
      <c r="D59" s="182"/>
      <c r="E59" s="182"/>
      <c r="F59" s="182"/>
      <c r="G59" s="182"/>
      <c r="H59" s="182"/>
      <c r="I59" s="182"/>
      <c r="J59" s="122"/>
    </row>
    <row r="60" spans="1:10" ht="12.75">
      <c r="A60" s="181"/>
      <c r="B60" s="181"/>
      <c r="C60" s="182"/>
      <c r="D60" s="182"/>
      <c r="E60" s="182"/>
      <c r="F60" s="182"/>
      <c r="G60" s="182"/>
      <c r="H60" s="182"/>
      <c r="I60" s="182"/>
      <c r="J60" s="122"/>
    </row>
    <row r="61" spans="1:10" ht="12.75">
      <c r="A61" s="181"/>
      <c r="B61" s="181"/>
      <c r="C61" s="182"/>
      <c r="D61" s="182"/>
      <c r="E61" s="182"/>
      <c r="F61" s="182"/>
      <c r="G61" s="182"/>
      <c r="H61" s="182"/>
      <c r="I61" s="182"/>
      <c r="J61" s="122"/>
    </row>
    <row r="62" spans="1:10" ht="12.75">
      <c r="A62" s="181"/>
      <c r="B62" s="181"/>
      <c r="C62" s="182"/>
      <c r="D62" s="182"/>
      <c r="E62" s="182"/>
      <c r="F62" s="182"/>
      <c r="G62" s="182"/>
      <c r="H62" s="182"/>
      <c r="I62" s="182"/>
      <c r="J62" s="122"/>
    </row>
    <row r="63" spans="1:10" ht="12.75">
      <c r="A63" s="181"/>
      <c r="B63" s="181"/>
      <c r="C63" s="182"/>
      <c r="D63" s="182"/>
      <c r="E63" s="182"/>
      <c r="F63" s="182"/>
      <c r="G63" s="182"/>
      <c r="H63" s="182"/>
      <c r="I63" s="182"/>
      <c r="J63" s="122"/>
    </row>
    <row r="64" spans="1:10" ht="12.75">
      <c r="A64" s="181"/>
      <c r="B64" s="181"/>
      <c r="C64" s="182"/>
      <c r="D64" s="182"/>
      <c r="E64" s="182"/>
      <c r="F64" s="182"/>
      <c r="G64" s="182"/>
      <c r="H64" s="182"/>
      <c r="I64" s="182"/>
      <c r="J64" s="122"/>
    </row>
    <row r="65" spans="1:10" ht="12.75">
      <c r="A65" s="181"/>
      <c r="B65" s="181"/>
      <c r="C65" s="182"/>
      <c r="D65" s="182"/>
      <c r="E65" s="182"/>
      <c r="F65" s="182"/>
      <c r="G65" s="182"/>
      <c r="H65" s="182"/>
      <c r="I65" s="182"/>
      <c r="J65" s="122"/>
    </row>
    <row r="66" spans="1:10" ht="12.75">
      <c r="A66" s="181"/>
      <c r="B66" s="181"/>
      <c r="C66" s="182"/>
      <c r="D66" s="182"/>
      <c r="E66" s="182"/>
      <c r="F66" s="182"/>
      <c r="G66" s="182"/>
      <c r="H66" s="182"/>
      <c r="I66" s="182"/>
      <c r="J66" s="122"/>
    </row>
    <row r="67" spans="1:10" ht="12.75">
      <c r="A67" s="181"/>
      <c r="B67" s="181"/>
      <c r="C67" s="182"/>
      <c r="D67" s="182"/>
      <c r="E67" s="182"/>
      <c r="F67" s="182"/>
      <c r="G67" s="182"/>
      <c r="H67" s="182"/>
      <c r="I67" s="182"/>
      <c r="J67" s="122"/>
    </row>
    <row r="68" spans="1:10" ht="12.75">
      <c r="A68" s="181"/>
      <c r="B68" s="181"/>
      <c r="C68" s="182"/>
      <c r="D68" s="182"/>
      <c r="E68" s="182"/>
      <c r="F68" s="182"/>
      <c r="G68" s="182"/>
      <c r="H68" s="182"/>
      <c r="I68" s="182"/>
      <c r="J68" s="122"/>
    </row>
    <row r="69" spans="1:10" ht="12.75">
      <c r="A69" s="181"/>
      <c r="B69" s="181"/>
      <c r="C69" s="182"/>
      <c r="D69" s="182"/>
      <c r="E69" s="182"/>
      <c r="F69" s="182"/>
      <c r="G69" s="182"/>
      <c r="H69" s="182"/>
      <c r="I69" s="182"/>
      <c r="J69" s="122"/>
    </row>
    <row r="70" spans="1:10" ht="12.75">
      <c r="A70" s="181"/>
      <c r="B70" s="181"/>
      <c r="C70" s="182"/>
      <c r="D70" s="182"/>
      <c r="E70" s="182"/>
      <c r="F70" s="182"/>
      <c r="G70" s="182"/>
      <c r="H70" s="182"/>
      <c r="I70" s="182"/>
      <c r="J70" s="122"/>
    </row>
    <row r="71" spans="1:10" ht="12.75">
      <c r="A71" s="181"/>
      <c r="B71" s="181"/>
      <c r="C71" s="182"/>
      <c r="D71" s="182"/>
      <c r="E71" s="182"/>
      <c r="F71" s="182"/>
      <c r="G71" s="182"/>
      <c r="H71" s="182"/>
      <c r="I71" s="182"/>
      <c r="J71" s="122"/>
    </row>
    <row r="72" spans="1:9" ht="12.75">
      <c r="A72" s="183"/>
      <c r="B72" s="183"/>
      <c r="C72" s="184"/>
      <c r="D72" s="184"/>
      <c r="E72" s="184"/>
      <c r="F72" s="184"/>
      <c r="G72" s="184"/>
      <c r="H72" s="184"/>
      <c r="I72" s="184"/>
    </row>
    <row r="73" spans="1:9" ht="12.75">
      <c r="A73" s="183"/>
      <c r="B73" s="183"/>
      <c r="C73" s="184"/>
      <c r="D73" s="184"/>
      <c r="E73" s="184"/>
      <c r="F73" s="184"/>
      <c r="G73" s="184"/>
      <c r="H73" s="184"/>
      <c r="I73" s="184"/>
    </row>
    <row r="74" spans="1:9" ht="12.75">
      <c r="A74" s="183"/>
      <c r="B74" s="183"/>
      <c r="C74" s="184"/>
      <c r="D74" s="184"/>
      <c r="E74" s="184"/>
      <c r="F74" s="184"/>
      <c r="G74" s="184"/>
      <c r="H74" s="184"/>
      <c r="I74" s="184"/>
    </row>
    <row r="75" spans="1:9" ht="12.75">
      <c r="A75" s="183"/>
      <c r="B75" s="183"/>
      <c r="C75" s="184"/>
      <c r="D75" s="184"/>
      <c r="E75" s="184"/>
      <c r="F75" s="184"/>
      <c r="G75" s="184"/>
      <c r="H75" s="184"/>
      <c r="I75" s="184"/>
    </row>
    <row r="76" spans="1:9" ht="12.75">
      <c r="A76" s="183"/>
      <c r="B76" s="183"/>
      <c r="C76" s="184"/>
      <c r="D76" s="184"/>
      <c r="E76" s="184"/>
      <c r="F76" s="184"/>
      <c r="G76" s="184"/>
      <c r="H76" s="184"/>
      <c r="I76" s="184"/>
    </row>
    <row r="77" spans="1:9" ht="12.75">
      <c r="A77" s="183"/>
      <c r="B77" s="183"/>
      <c r="C77" s="184"/>
      <c r="D77" s="184"/>
      <c r="E77" s="184"/>
      <c r="F77" s="184"/>
      <c r="G77" s="184"/>
      <c r="H77" s="184"/>
      <c r="I77" s="184"/>
    </row>
    <row r="78" spans="1:9" ht="12.75">
      <c r="A78" s="183"/>
      <c r="B78" s="183"/>
      <c r="C78" s="184"/>
      <c r="D78" s="184"/>
      <c r="E78" s="184"/>
      <c r="F78" s="184"/>
      <c r="G78" s="184"/>
      <c r="H78" s="184"/>
      <c r="I78" s="184"/>
    </row>
    <row r="79" spans="1:9" ht="12.75">
      <c r="A79" s="183"/>
      <c r="B79" s="183"/>
      <c r="C79" s="184"/>
      <c r="D79" s="184"/>
      <c r="E79" s="184"/>
      <c r="F79" s="184"/>
      <c r="G79" s="184"/>
      <c r="H79" s="184"/>
      <c r="I79" s="184"/>
    </row>
    <row r="80" spans="1:9" ht="12.75">
      <c r="A80" s="183"/>
      <c r="B80" s="183"/>
      <c r="C80" s="184"/>
      <c r="D80" s="184"/>
      <c r="E80" s="184"/>
      <c r="F80" s="184"/>
      <c r="G80" s="184"/>
      <c r="H80" s="184"/>
      <c r="I80" s="184"/>
    </row>
    <row r="81" spans="1:9" ht="12.75">
      <c r="A81" s="183"/>
      <c r="B81" s="183"/>
      <c r="C81" s="184"/>
      <c r="D81" s="184"/>
      <c r="E81" s="184"/>
      <c r="F81" s="184"/>
      <c r="G81" s="184"/>
      <c r="H81" s="184"/>
      <c r="I81" s="184"/>
    </row>
    <row r="82" spans="1:9" ht="12.75">
      <c r="A82" s="183"/>
      <c r="B82" s="183"/>
      <c r="C82" s="184"/>
      <c r="D82" s="184"/>
      <c r="E82" s="184"/>
      <c r="F82" s="184"/>
      <c r="G82" s="184"/>
      <c r="H82" s="184"/>
      <c r="I82" s="184"/>
    </row>
    <row r="83" spans="1:9" ht="12.75">
      <c r="A83" s="183"/>
      <c r="B83" s="183"/>
      <c r="C83" s="184"/>
      <c r="D83" s="184"/>
      <c r="E83" s="184"/>
      <c r="F83" s="184"/>
      <c r="G83" s="184"/>
      <c r="H83" s="184"/>
      <c r="I83" s="184"/>
    </row>
    <row r="84" spans="1:9" ht="12.75">
      <c r="A84" s="183"/>
      <c r="B84" s="183"/>
      <c r="C84" s="184"/>
      <c r="D84" s="184"/>
      <c r="E84" s="184"/>
      <c r="F84" s="184"/>
      <c r="G84" s="184"/>
      <c r="H84" s="184"/>
      <c r="I84" s="184"/>
    </row>
    <row r="85" spans="1:9" ht="12.75">
      <c r="A85" s="183"/>
      <c r="B85" s="183"/>
      <c r="C85" s="184"/>
      <c r="D85" s="184"/>
      <c r="E85" s="184"/>
      <c r="F85" s="184"/>
      <c r="G85" s="184"/>
      <c r="H85" s="184"/>
      <c r="I85" s="184"/>
    </row>
    <row r="86" spans="1:9" ht="12.75">
      <c r="A86" s="183"/>
      <c r="B86" s="183"/>
      <c r="C86" s="184"/>
      <c r="D86" s="184"/>
      <c r="E86" s="184"/>
      <c r="F86" s="184"/>
      <c r="G86" s="184"/>
      <c r="H86" s="184"/>
      <c r="I86" s="184"/>
    </row>
    <row r="87" spans="1:9" ht="12.75">
      <c r="A87" s="183"/>
      <c r="B87" s="183"/>
      <c r="C87" s="184"/>
      <c r="D87" s="184"/>
      <c r="E87" s="184"/>
      <c r="F87" s="184"/>
      <c r="G87" s="184"/>
      <c r="H87" s="184"/>
      <c r="I87" s="184"/>
    </row>
    <row r="88" spans="1:9" ht="12.75">
      <c r="A88" s="183"/>
      <c r="B88" s="183"/>
      <c r="C88" s="184"/>
      <c r="D88" s="184"/>
      <c r="E88" s="184"/>
      <c r="F88" s="184"/>
      <c r="G88" s="184"/>
      <c r="H88" s="184"/>
      <c r="I88" s="184"/>
    </row>
    <row r="89" spans="1:9" ht="12.75">
      <c r="A89" s="183"/>
      <c r="B89" s="183"/>
      <c r="C89" s="184"/>
      <c r="D89" s="184"/>
      <c r="E89" s="184"/>
      <c r="F89" s="184"/>
      <c r="G89" s="184"/>
      <c r="H89" s="184"/>
      <c r="I89" s="184"/>
    </row>
    <row r="90" spans="1:9" ht="12.75">
      <c r="A90" s="183"/>
      <c r="B90" s="183"/>
      <c r="C90" s="184"/>
      <c r="D90" s="184"/>
      <c r="E90" s="184"/>
      <c r="F90" s="184"/>
      <c r="G90" s="184"/>
      <c r="H90" s="184"/>
      <c r="I90" s="184"/>
    </row>
    <row r="91" spans="1:9" ht="12.75">
      <c r="A91" s="183"/>
      <c r="B91" s="183"/>
      <c r="C91" s="184"/>
      <c r="D91" s="184"/>
      <c r="E91" s="184"/>
      <c r="F91" s="184"/>
      <c r="G91" s="184"/>
      <c r="H91" s="184"/>
      <c r="I91" s="184"/>
    </row>
    <row r="92" spans="1:9" ht="12.75">
      <c r="A92" s="183"/>
      <c r="B92" s="183"/>
      <c r="C92" s="184"/>
      <c r="D92" s="184"/>
      <c r="E92" s="184"/>
      <c r="F92" s="184"/>
      <c r="G92" s="184"/>
      <c r="H92" s="184"/>
      <c r="I92" s="184"/>
    </row>
    <row r="93" spans="1:9" ht="12.75">
      <c r="A93" s="183"/>
      <c r="B93" s="183"/>
      <c r="C93" s="184"/>
      <c r="D93" s="184"/>
      <c r="E93" s="184"/>
      <c r="F93" s="184"/>
      <c r="G93" s="184"/>
      <c r="H93" s="184"/>
      <c r="I93" s="184"/>
    </row>
    <row r="94" spans="1:9" ht="12.75">
      <c r="A94" s="183"/>
      <c r="B94" s="183"/>
      <c r="C94" s="184"/>
      <c r="D94" s="184"/>
      <c r="E94" s="184"/>
      <c r="F94" s="184"/>
      <c r="G94" s="184"/>
      <c r="H94" s="184"/>
      <c r="I94" s="184"/>
    </row>
    <row r="95" spans="1:9" ht="12.75">
      <c r="A95" s="183"/>
      <c r="B95" s="183"/>
      <c r="C95" s="184"/>
      <c r="D95" s="184"/>
      <c r="E95" s="184"/>
      <c r="F95" s="184"/>
      <c r="G95" s="184"/>
      <c r="H95" s="184"/>
      <c r="I95" s="184"/>
    </row>
    <row r="96" spans="1:9" ht="12.75">
      <c r="A96" s="183"/>
      <c r="B96" s="183"/>
      <c r="C96" s="184"/>
      <c r="D96" s="184"/>
      <c r="E96" s="184"/>
      <c r="F96" s="184"/>
      <c r="G96" s="184"/>
      <c r="H96" s="184"/>
      <c r="I96" s="184"/>
    </row>
    <row r="97" spans="1:9" ht="12.75">
      <c r="A97" s="183"/>
      <c r="B97" s="183"/>
      <c r="C97" s="184"/>
      <c r="D97" s="184"/>
      <c r="E97" s="184"/>
      <c r="F97" s="184"/>
      <c r="G97" s="184"/>
      <c r="H97" s="184"/>
      <c r="I97" s="184"/>
    </row>
    <row r="98" spans="1:9" ht="12.75">
      <c r="A98" s="183"/>
      <c r="B98" s="183"/>
      <c r="C98" s="184"/>
      <c r="D98" s="184"/>
      <c r="E98" s="184"/>
      <c r="F98" s="184"/>
      <c r="G98" s="184"/>
      <c r="H98" s="184"/>
      <c r="I98" s="184"/>
    </row>
    <row r="99" spans="1:9" ht="12.75">
      <c r="A99" s="183"/>
      <c r="B99" s="183"/>
      <c r="C99" s="184"/>
      <c r="D99" s="184"/>
      <c r="E99" s="184"/>
      <c r="F99" s="184"/>
      <c r="G99" s="184"/>
      <c r="H99" s="184"/>
      <c r="I99" s="184"/>
    </row>
    <row r="100" spans="1:9" ht="12.75">
      <c r="A100" s="183"/>
      <c r="B100" s="183"/>
      <c r="C100" s="184"/>
      <c r="D100" s="184"/>
      <c r="E100" s="184"/>
      <c r="F100" s="184"/>
      <c r="G100" s="184"/>
      <c r="H100" s="184"/>
      <c r="I100" s="184"/>
    </row>
    <row r="101" spans="1:9" ht="12.75">
      <c r="A101" s="183"/>
      <c r="B101" s="183"/>
      <c r="C101" s="184"/>
      <c r="D101" s="184"/>
      <c r="E101" s="184"/>
      <c r="F101" s="184"/>
      <c r="G101" s="184"/>
      <c r="H101" s="184"/>
      <c r="I101" s="184"/>
    </row>
    <row r="102" spans="1:9" ht="12.75">
      <c r="A102" s="183"/>
      <c r="B102" s="183"/>
      <c r="C102" s="184"/>
      <c r="D102" s="184"/>
      <c r="E102" s="184"/>
      <c r="F102" s="184"/>
      <c r="G102" s="184"/>
      <c r="H102" s="184"/>
      <c r="I102" s="184"/>
    </row>
    <row r="103" spans="1:9" ht="12.75">
      <c r="A103" s="183"/>
      <c r="B103" s="183"/>
      <c r="C103" s="184"/>
      <c r="D103" s="184"/>
      <c r="E103" s="184"/>
      <c r="F103" s="184"/>
      <c r="G103" s="184"/>
      <c r="H103" s="184"/>
      <c r="I103" s="184"/>
    </row>
    <row r="104" spans="1:9" ht="12.75">
      <c r="A104" s="183"/>
      <c r="B104" s="183"/>
      <c r="C104" s="184"/>
      <c r="D104" s="184"/>
      <c r="E104" s="184"/>
      <c r="F104" s="184"/>
      <c r="G104" s="184"/>
      <c r="H104" s="184"/>
      <c r="I104" s="184"/>
    </row>
    <row r="105" spans="1:9" ht="12.75">
      <c r="A105" s="183"/>
      <c r="B105" s="183"/>
      <c r="C105" s="184"/>
      <c r="D105" s="184"/>
      <c r="E105" s="184"/>
      <c r="F105" s="184"/>
      <c r="G105" s="184"/>
      <c r="H105" s="184"/>
      <c r="I105" s="184"/>
    </row>
    <row r="106" spans="1:9" ht="12.75">
      <c r="A106" s="183"/>
      <c r="B106" s="183"/>
      <c r="C106" s="184"/>
      <c r="D106" s="184"/>
      <c r="E106" s="184"/>
      <c r="F106" s="184"/>
      <c r="G106" s="184"/>
      <c r="H106" s="184"/>
      <c r="I106" s="184"/>
    </row>
    <row r="107" spans="1:9" ht="12.75">
      <c r="A107" s="183"/>
      <c r="B107" s="183"/>
      <c r="C107" s="184"/>
      <c r="D107" s="184"/>
      <c r="E107" s="184"/>
      <c r="F107" s="184"/>
      <c r="G107" s="184"/>
      <c r="H107" s="184"/>
      <c r="I107" s="184"/>
    </row>
    <row r="108" spans="1:9" ht="12.75">
      <c r="A108" s="183"/>
      <c r="B108" s="183"/>
      <c r="C108" s="184"/>
      <c r="D108" s="184"/>
      <c r="E108" s="184"/>
      <c r="F108" s="184"/>
      <c r="G108" s="184"/>
      <c r="H108" s="184"/>
      <c r="I108" s="184"/>
    </row>
    <row r="109" spans="1:9" ht="12.75">
      <c r="A109" s="183"/>
      <c r="B109" s="183"/>
      <c r="C109" s="184"/>
      <c r="D109" s="184"/>
      <c r="E109" s="184"/>
      <c r="F109" s="184"/>
      <c r="G109" s="184"/>
      <c r="H109" s="184"/>
      <c r="I109" s="184"/>
    </row>
    <row r="110" spans="1:9" ht="12.75">
      <c r="A110" s="183"/>
      <c r="B110" s="183"/>
      <c r="C110" s="184"/>
      <c r="D110" s="184"/>
      <c r="E110" s="184"/>
      <c r="F110" s="184"/>
      <c r="G110" s="184"/>
      <c r="H110" s="184"/>
      <c r="I110" s="184"/>
    </row>
    <row r="111" spans="1:9" ht="12.75">
      <c r="A111" s="183"/>
      <c r="B111" s="183"/>
      <c r="C111" s="184"/>
      <c r="D111" s="184"/>
      <c r="E111" s="184"/>
      <c r="F111" s="184"/>
      <c r="G111" s="184"/>
      <c r="H111" s="184"/>
      <c r="I111" s="184"/>
    </row>
    <row r="112" spans="1:9" ht="12.75">
      <c r="A112" s="183"/>
      <c r="B112" s="183"/>
      <c r="C112" s="184"/>
      <c r="D112" s="184"/>
      <c r="E112" s="184"/>
      <c r="F112" s="184"/>
      <c r="G112" s="184"/>
      <c r="H112" s="184"/>
      <c r="I112" s="184"/>
    </row>
    <row r="113" spans="1:9" ht="12.75">
      <c r="A113" s="183"/>
      <c r="B113" s="183"/>
      <c r="C113" s="184"/>
      <c r="D113" s="184"/>
      <c r="E113" s="184"/>
      <c r="F113" s="184"/>
      <c r="G113" s="184"/>
      <c r="H113" s="184"/>
      <c r="I113" s="184"/>
    </row>
    <row r="114" spans="1:9" ht="12.75">
      <c r="A114" s="183"/>
      <c r="B114" s="183"/>
      <c r="C114" s="184"/>
      <c r="D114" s="184"/>
      <c r="E114" s="184"/>
      <c r="F114" s="184"/>
      <c r="G114" s="184"/>
      <c r="H114" s="184"/>
      <c r="I114" s="184"/>
    </row>
    <row r="115" spans="1:9" ht="12.75">
      <c r="A115" s="183"/>
      <c r="B115" s="183"/>
      <c r="C115" s="184"/>
      <c r="D115" s="184"/>
      <c r="E115" s="184"/>
      <c r="F115" s="184"/>
      <c r="G115" s="184"/>
      <c r="H115" s="184"/>
      <c r="I115" s="184"/>
    </row>
    <row r="116" spans="1:9" ht="12.75">
      <c r="A116" s="183"/>
      <c r="B116" s="183"/>
      <c r="C116" s="184"/>
      <c r="D116" s="184"/>
      <c r="E116" s="184"/>
      <c r="F116" s="184"/>
      <c r="G116" s="184"/>
      <c r="H116" s="184"/>
      <c r="I116" s="184"/>
    </row>
    <row r="117" spans="1:9" ht="12.75">
      <c r="A117" s="183"/>
      <c r="B117" s="183"/>
      <c r="C117" s="184"/>
      <c r="D117" s="184"/>
      <c r="E117" s="184"/>
      <c r="F117" s="184"/>
      <c r="G117" s="184"/>
      <c r="H117" s="184"/>
      <c r="I117" s="184"/>
    </row>
    <row r="118" spans="1:9" ht="12.75">
      <c r="A118" s="183"/>
      <c r="B118" s="183"/>
      <c r="C118" s="184"/>
      <c r="D118" s="184"/>
      <c r="E118" s="184"/>
      <c r="F118" s="184"/>
      <c r="G118" s="184"/>
      <c r="H118" s="184"/>
      <c r="I118" s="184"/>
    </row>
    <row r="119" spans="1:9" ht="12.75">
      <c r="A119" s="183"/>
      <c r="B119" s="183"/>
      <c r="C119" s="184"/>
      <c r="D119" s="184"/>
      <c r="E119" s="184"/>
      <c r="F119" s="184"/>
      <c r="G119" s="184"/>
      <c r="H119" s="184"/>
      <c r="I119" s="184"/>
    </row>
    <row r="120" spans="1:9" ht="12.75">
      <c r="A120" s="183"/>
      <c r="B120" s="183"/>
      <c r="C120" s="184"/>
      <c r="D120" s="184"/>
      <c r="E120" s="184"/>
      <c r="F120" s="184"/>
      <c r="G120" s="184"/>
      <c r="H120" s="184"/>
      <c r="I120" s="184"/>
    </row>
    <row r="121" spans="1:9" ht="12.75">
      <c r="A121" s="183"/>
      <c r="B121" s="183"/>
      <c r="C121" s="184"/>
      <c r="D121" s="184"/>
      <c r="E121" s="184"/>
      <c r="F121" s="184"/>
      <c r="G121" s="184"/>
      <c r="H121" s="184"/>
      <c r="I121" s="184"/>
    </row>
    <row r="122" spans="1:9" ht="12.75">
      <c r="A122" s="183"/>
      <c r="B122" s="183"/>
      <c r="C122" s="184"/>
      <c r="D122" s="184"/>
      <c r="E122" s="184"/>
      <c r="F122" s="184"/>
      <c r="G122" s="184"/>
      <c r="H122" s="184"/>
      <c r="I122" s="184"/>
    </row>
    <row r="123" spans="1:9" ht="12.75">
      <c r="A123" s="183"/>
      <c r="B123" s="183"/>
      <c r="C123" s="184"/>
      <c r="D123" s="184"/>
      <c r="E123" s="184"/>
      <c r="F123" s="184"/>
      <c r="G123" s="184"/>
      <c r="H123" s="184"/>
      <c r="I123" s="184"/>
    </row>
    <row r="124" spans="1:9" ht="12.75">
      <c r="A124" s="183"/>
      <c r="B124" s="183"/>
      <c r="C124" s="184"/>
      <c r="D124" s="184"/>
      <c r="E124" s="184"/>
      <c r="F124" s="184"/>
      <c r="G124" s="184"/>
      <c r="H124" s="184"/>
      <c r="I124" s="184"/>
    </row>
    <row r="125" spans="1:9" ht="12.75">
      <c r="A125" s="183"/>
      <c r="B125" s="183"/>
      <c r="C125" s="184"/>
      <c r="D125" s="184"/>
      <c r="E125" s="184"/>
      <c r="F125" s="184"/>
      <c r="G125" s="184"/>
      <c r="H125" s="184"/>
      <c r="I125" s="184"/>
    </row>
    <row r="126" spans="1:9" ht="12.75">
      <c r="A126" s="183"/>
      <c r="B126" s="183"/>
      <c r="C126" s="184"/>
      <c r="D126" s="184"/>
      <c r="E126" s="184"/>
      <c r="F126" s="184"/>
      <c r="G126" s="184"/>
      <c r="H126" s="184"/>
      <c r="I126" s="184"/>
    </row>
    <row r="127" spans="1:9" ht="12.75">
      <c r="A127" s="183"/>
      <c r="B127" s="183"/>
      <c r="C127" s="184"/>
      <c r="D127" s="184"/>
      <c r="E127" s="184"/>
      <c r="F127" s="184"/>
      <c r="G127" s="184"/>
      <c r="H127" s="184"/>
      <c r="I127" s="184"/>
    </row>
    <row r="128" spans="1:9" ht="12.75">
      <c r="A128" s="183"/>
      <c r="B128" s="183"/>
      <c r="C128" s="184"/>
      <c r="D128" s="184"/>
      <c r="E128" s="184"/>
      <c r="F128" s="184"/>
      <c r="G128" s="184"/>
      <c r="H128" s="184"/>
      <c r="I128" s="184"/>
    </row>
    <row r="129" spans="1:9" ht="12.75">
      <c r="A129" s="183"/>
      <c r="B129" s="183"/>
      <c r="C129" s="184"/>
      <c r="D129" s="184"/>
      <c r="E129" s="184"/>
      <c r="F129" s="184"/>
      <c r="G129" s="184"/>
      <c r="H129" s="184"/>
      <c r="I129" s="184"/>
    </row>
    <row r="130" spans="1:9" ht="12.75">
      <c r="A130" s="183"/>
      <c r="B130" s="183"/>
      <c r="C130" s="184"/>
      <c r="D130" s="184"/>
      <c r="E130" s="184"/>
      <c r="F130" s="184"/>
      <c r="G130" s="184"/>
      <c r="H130" s="184"/>
      <c r="I130" s="184"/>
    </row>
    <row r="131" spans="1:9" ht="12.75">
      <c r="A131" s="183"/>
      <c r="B131" s="183"/>
      <c r="C131" s="184"/>
      <c r="D131" s="184"/>
      <c r="E131" s="184"/>
      <c r="F131" s="184"/>
      <c r="G131" s="184"/>
      <c r="H131" s="184"/>
      <c r="I131" s="184"/>
    </row>
    <row r="132" spans="1:9" ht="12.75">
      <c r="A132" s="183"/>
      <c r="B132" s="183"/>
      <c r="C132" s="184"/>
      <c r="D132" s="184"/>
      <c r="E132" s="184"/>
      <c r="F132" s="184"/>
      <c r="G132" s="184"/>
      <c r="H132" s="184"/>
      <c r="I132" s="184"/>
    </row>
    <row r="133" spans="1:9" ht="12.75">
      <c r="A133" s="183"/>
      <c r="B133" s="183"/>
      <c r="C133" s="184"/>
      <c r="D133" s="184"/>
      <c r="E133" s="184"/>
      <c r="F133" s="184"/>
      <c r="G133" s="184"/>
      <c r="H133" s="184"/>
      <c r="I133" s="184"/>
    </row>
    <row r="134" spans="1:9" ht="12.75">
      <c r="A134" s="183"/>
      <c r="B134" s="183"/>
      <c r="C134" s="184"/>
      <c r="D134" s="184"/>
      <c r="E134" s="184"/>
      <c r="F134" s="184"/>
      <c r="G134" s="184"/>
      <c r="H134" s="184"/>
      <c r="I134" s="184"/>
    </row>
    <row r="135" spans="1:9" ht="12.75">
      <c r="A135" s="183"/>
      <c r="B135" s="183"/>
      <c r="C135" s="184"/>
      <c r="D135" s="184"/>
      <c r="E135" s="184"/>
      <c r="F135" s="184"/>
      <c r="G135" s="184"/>
      <c r="H135" s="184"/>
      <c r="I135" s="184"/>
    </row>
    <row r="136" spans="1:9" ht="12.75">
      <c r="A136" s="183"/>
      <c r="B136" s="183"/>
      <c r="C136" s="184"/>
      <c r="D136" s="184"/>
      <c r="E136" s="184"/>
      <c r="F136" s="184"/>
      <c r="G136" s="184"/>
      <c r="H136" s="184"/>
      <c r="I136" s="184"/>
    </row>
    <row r="137" spans="1:9" ht="12.75">
      <c r="A137" s="183"/>
      <c r="B137" s="183"/>
      <c r="C137" s="184"/>
      <c r="D137" s="184"/>
      <c r="E137" s="184"/>
      <c r="F137" s="184"/>
      <c r="G137" s="184"/>
      <c r="H137" s="184"/>
      <c r="I137" s="184"/>
    </row>
    <row r="138" spans="1:9" ht="12.75">
      <c r="A138" s="183"/>
      <c r="B138" s="183"/>
      <c r="C138" s="184"/>
      <c r="D138" s="184"/>
      <c r="E138" s="184"/>
      <c r="F138" s="184"/>
      <c r="G138" s="184"/>
      <c r="H138" s="184"/>
      <c r="I138" s="184"/>
    </row>
    <row r="139" spans="1:9" ht="12.75">
      <c r="A139" s="183"/>
      <c r="B139" s="183"/>
      <c r="C139" s="184"/>
      <c r="D139" s="184"/>
      <c r="E139" s="184"/>
      <c r="F139" s="184"/>
      <c r="G139" s="184"/>
      <c r="H139" s="184"/>
      <c r="I139" s="184"/>
    </row>
    <row r="140" spans="1:9" ht="12.75">
      <c r="A140" s="183"/>
      <c r="B140" s="183"/>
      <c r="C140" s="184"/>
      <c r="D140" s="184"/>
      <c r="E140" s="184"/>
      <c r="F140" s="184"/>
      <c r="G140" s="184"/>
      <c r="H140" s="184"/>
      <c r="I140" s="184"/>
    </row>
    <row r="141" spans="1:9" ht="12.75">
      <c r="A141" s="183"/>
      <c r="B141" s="183"/>
      <c r="C141" s="184"/>
      <c r="D141" s="184"/>
      <c r="E141" s="184"/>
      <c r="F141" s="184"/>
      <c r="G141" s="184"/>
      <c r="H141" s="184"/>
      <c r="I141" s="1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3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14"/>
  <sheetViews>
    <sheetView workbookViewId="0" topLeftCell="A3">
      <selection activeCell="K17" sqref="K17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21.125" style="0" customWidth="1"/>
    <col min="4" max="4" width="7.50390625" style="0" customWidth="1"/>
    <col min="5" max="5" width="8.50390625" style="0" customWidth="1"/>
    <col min="6" max="6" width="7.875" style="0" customWidth="1"/>
    <col min="7" max="7" width="8.125" style="0" customWidth="1"/>
    <col min="8" max="8" width="9.875" style="0" customWidth="1"/>
    <col min="9" max="9" width="8.625" style="0" customWidth="1"/>
    <col min="10" max="16384" width="11.625" style="0" customWidth="1"/>
  </cols>
  <sheetData>
    <row r="4" spans="1:9" ht="32.25" customHeight="1">
      <c r="A4" s="185" t="s">
        <v>377</v>
      </c>
      <c r="B4" s="186"/>
      <c r="C4" s="187"/>
      <c r="D4" s="187"/>
      <c r="E4" s="187"/>
      <c r="F4" s="187"/>
      <c r="G4" s="187"/>
      <c r="H4" s="187"/>
      <c r="I4" s="122"/>
    </row>
    <row r="5" spans="1:9" ht="12.75">
      <c r="A5" s="188" t="s">
        <v>6</v>
      </c>
      <c r="B5" s="188" t="s">
        <v>218</v>
      </c>
      <c r="C5" s="189" t="s">
        <v>378</v>
      </c>
      <c r="D5" s="190" t="s">
        <v>355</v>
      </c>
      <c r="E5" s="190" t="s">
        <v>355</v>
      </c>
      <c r="F5" s="190" t="s">
        <v>355</v>
      </c>
      <c r="G5" s="190" t="s">
        <v>355</v>
      </c>
      <c r="H5" s="190" t="s">
        <v>355</v>
      </c>
      <c r="I5" s="190" t="s">
        <v>355</v>
      </c>
    </row>
    <row r="6" spans="1:9" ht="22.5" customHeight="1">
      <c r="A6" s="191"/>
      <c r="B6" s="191"/>
      <c r="C6" s="192"/>
      <c r="D6" s="193" t="s">
        <v>379</v>
      </c>
      <c r="E6" s="193" t="s">
        <v>379</v>
      </c>
      <c r="F6" s="193" t="s">
        <v>379</v>
      </c>
      <c r="G6" s="193" t="s">
        <v>379</v>
      </c>
      <c r="H6" s="193" t="s">
        <v>380</v>
      </c>
      <c r="I6" s="193" t="s">
        <v>381</v>
      </c>
    </row>
    <row r="7" spans="1:9" s="197" customFormat="1" ht="12.75" customHeight="1">
      <c r="A7" s="194">
        <v>1</v>
      </c>
      <c r="B7" s="194">
        <v>2</v>
      </c>
      <c r="C7" s="19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</row>
    <row r="8" spans="1:9" ht="32.25" customHeight="1">
      <c r="A8" s="198"/>
      <c r="B8" s="198"/>
      <c r="C8" s="199"/>
      <c r="D8" s="171" t="s">
        <v>382</v>
      </c>
      <c r="E8" s="171" t="s">
        <v>383</v>
      </c>
      <c r="F8" s="171" t="s">
        <v>384</v>
      </c>
      <c r="G8" s="171" t="s">
        <v>385</v>
      </c>
      <c r="H8" s="200" t="s">
        <v>386</v>
      </c>
      <c r="I8" s="200" t="s">
        <v>387</v>
      </c>
    </row>
    <row r="9" spans="1:9" ht="33" customHeight="1">
      <c r="A9" s="171">
        <v>750</v>
      </c>
      <c r="B9" s="198"/>
      <c r="C9" s="199" t="s">
        <v>40</v>
      </c>
      <c r="D9" s="201">
        <f aca="true" t="shared" si="0" ref="D9:I9">SUM(D10)</f>
        <v>5000</v>
      </c>
      <c r="E9" s="201">
        <f t="shared" si="0"/>
        <v>0</v>
      </c>
      <c r="F9" s="201">
        <f t="shared" si="0"/>
        <v>0</v>
      </c>
      <c r="G9" s="201">
        <f t="shared" si="0"/>
        <v>0</v>
      </c>
      <c r="H9" s="201">
        <f t="shared" si="0"/>
        <v>4750</v>
      </c>
      <c r="I9" s="201">
        <f t="shared" si="0"/>
        <v>250</v>
      </c>
    </row>
    <row r="10" spans="1:9" ht="27.75" customHeight="1">
      <c r="A10" s="171"/>
      <c r="B10" s="171">
        <v>75011</v>
      </c>
      <c r="C10" s="202" t="s">
        <v>168</v>
      </c>
      <c r="D10" s="172">
        <f>SUM(H10:I10)</f>
        <v>5000</v>
      </c>
      <c r="E10" s="172"/>
      <c r="F10" s="172"/>
      <c r="G10" s="172"/>
      <c r="H10" s="203">
        <v>4750</v>
      </c>
      <c r="I10" s="203">
        <v>250</v>
      </c>
    </row>
    <row r="11" spans="1:9" ht="30.75" customHeight="1">
      <c r="A11" s="171">
        <v>852</v>
      </c>
      <c r="B11" s="171"/>
      <c r="C11" s="202" t="s">
        <v>104</v>
      </c>
      <c r="D11" s="172">
        <f aca="true" t="shared" si="1" ref="D11:I11">SUM(D12:D13)</f>
        <v>0</v>
      </c>
      <c r="E11" s="172">
        <f t="shared" si="1"/>
        <v>7000</v>
      </c>
      <c r="F11" s="172">
        <f t="shared" si="1"/>
        <v>31000</v>
      </c>
      <c r="G11" s="172">
        <f t="shared" si="1"/>
        <v>225000</v>
      </c>
      <c r="H11" s="172">
        <f t="shared" si="1"/>
        <v>157150</v>
      </c>
      <c r="I11" s="172">
        <f t="shared" si="1"/>
        <v>105850</v>
      </c>
    </row>
    <row r="12" spans="1:9" ht="116.25" customHeight="1">
      <c r="A12" s="204"/>
      <c r="B12" s="204">
        <v>85212</v>
      </c>
      <c r="C12" s="205" t="s">
        <v>107</v>
      </c>
      <c r="D12" s="206"/>
      <c r="E12" s="206"/>
      <c r="F12" s="206">
        <v>31000</v>
      </c>
      <c r="G12" s="206">
        <v>225000</v>
      </c>
      <c r="H12" s="207">
        <v>150500</v>
      </c>
      <c r="I12" s="207">
        <v>105500</v>
      </c>
    </row>
    <row r="13" spans="1:9" ht="45" customHeight="1">
      <c r="A13" s="204"/>
      <c r="B13" s="204">
        <v>85228</v>
      </c>
      <c r="C13" s="205" t="s">
        <v>116</v>
      </c>
      <c r="D13" s="206"/>
      <c r="E13" s="206">
        <v>7000</v>
      </c>
      <c r="F13" s="206"/>
      <c r="G13" s="206"/>
      <c r="H13" s="207">
        <v>6650</v>
      </c>
      <c r="I13" s="207">
        <v>350</v>
      </c>
    </row>
    <row r="14" spans="1:9" ht="33.75" customHeight="1">
      <c r="A14" s="208"/>
      <c r="B14" s="208"/>
      <c r="C14" s="209" t="s">
        <v>379</v>
      </c>
      <c r="D14" s="210">
        <f>SUM(D9)</f>
        <v>5000</v>
      </c>
      <c r="E14" s="210">
        <f>SUM(E11)</f>
        <v>7000</v>
      </c>
      <c r="F14" s="210">
        <f>SUM(F12)</f>
        <v>31000</v>
      </c>
      <c r="G14" s="210">
        <f>SUM(G12)</f>
        <v>225000</v>
      </c>
      <c r="H14" s="210">
        <f>SUM(H9,H11)</f>
        <v>161900</v>
      </c>
      <c r="I14" s="210">
        <f>SUM(I9,I11)</f>
        <v>106100</v>
      </c>
    </row>
  </sheetData>
  <sheetProtection selectLockedCells="1" selectUnlockedCells="1"/>
  <printOptions/>
  <pageMargins left="0.7875" right="0.7875" top="0.7875" bottom="1.0527777777777778" header="0.5118055555555555" footer="0.7875"/>
  <pageSetup firstPageNumber="34" useFirstPageNumber="1" horizontalDpi="300" verticalDpi="300" orientation="portrait" paperSize="9" r:id="rId1"/>
  <headerFooter alignWithMargins="0">
    <oddFooter>&amp;R&amp;"Times New Roman,Normalny"&amp;12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7" sqref="A7"/>
    </sheetView>
  </sheetViews>
  <sheetFormatPr defaultColWidth="9.00390625" defaultRowHeight="12.75"/>
  <cols>
    <col min="1" max="1" width="8.125" style="0" customWidth="1"/>
    <col min="2" max="2" width="7.50390625" style="0" customWidth="1"/>
    <col min="3" max="3" width="8.50390625" style="0" customWidth="1"/>
    <col min="4" max="5" width="10.625" style="0" customWidth="1"/>
    <col min="6" max="6" width="8.50390625" style="0" customWidth="1"/>
    <col min="7" max="7" width="11.00390625" style="0" customWidth="1"/>
    <col min="8" max="8" width="10.50390625" style="0" customWidth="1"/>
    <col min="9" max="9" width="10.125" style="0" customWidth="1"/>
  </cols>
  <sheetData>
    <row r="1" ht="12.75">
      <c r="H1" t="s">
        <v>388</v>
      </c>
    </row>
    <row r="2" ht="12.75">
      <c r="G2" s="122" t="s">
        <v>389</v>
      </c>
    </row>
    <row r="3" ht="12.75">
      <c r="G3" s="123" t="s">
        <v>390</v>
      </c>
    </row>
    <row r="4" ht="12.75">
      <c r="G4" s="122" t="s">
        <v>391</v>
      </c>
    </row>
    <row r="5" ht="15">
      <c r="A5" s="125" t="s">
        <v>366</v>
      </c>
    </row>
    <row r="6" ht="15">
      <c r="A6" s="125" t="s">
        <v>392</v>
      </c>
    </row>
    <row r="7" ht="15">
      <c r="A7" s="125" t="s">
        <v>393</v>
      </c>
    </row>
    <row r="9" ht="12.75">
      <c r="I9" s="127" t="s">
        <v>5</v>
      </c>
    </row>
    <row r="10" spans="1:9" ht="12.75">
      <c r="A10" s="211"/>
      <c r="B10" s="211"/>
      <c r="C10" s="211"/>
      <c r="D10" s="211"/>
      <c r="E10" s="212"/>
      <c r="F10" s="213"/>
      <c r="G10" s="214" t="s">
        <v>140</v>
      </c>
      <c r="H10" s="213"/>
      <c r="I10" s="215"/>
    </row>
    <row r="11" spans="1:9" ht="25.5" customHeight="1">
      <c r="A11" s="216" t="s">
        <v>6</v>
      </c>
      <c r="B11" s="216" t="s">
        <v>218</v>
      </c>
      <c r="C11" s="217" t="s">
        <v>394</v>
      </c>
      <c r="D11" s="217" t="s">
        <v>395</v>
      </c>
      <c r="E11" s="216"/>
      <c r="F11" s="218"/>
      <c r="G11" s="218" t="s">
        <v>11</v>
      </c>
      <c r="H11" s="219"/>
      <c r="I11" s="220" t="s">
        <v>373</v>
      </c>
    </row>
    <row r="12" spans="1:9" ht="56.25" customHeight="1">
      <c r="A12" s="216"/>
      <c r="B12" s="216"/>
      <c r="C12" s="216"/>
      <c r="D12" s="216"/>
      <c r="E12" s="157" t="s">
        <v>372</v>
      </c>
      <c r="F12" s="157" t="s">
        <v>374</v>
      </c>
      <c r="G12" s="157" t="s">
        <v>375</v>
      </c>
      <c r="H12" s="157" t="s">
        <v>376</v>
      </c>
      <c r="I12" s="221"/>
    </row>
    <row r="13" spans="1:9" ht="12.75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</row>
    <row r="14" spans="1:9" ht="21.75" customHeight="1">
      <c r="A14" s="222">
        <v>710</v>
      </c>
      <c r="B14" s="222">
        <v>71035</v>
      </c>
      <c r="C14" s="223">
        <v>13000</v>
      </c>
      <c r="D14" s="223">
        <f>SUM(E14,I14)</f>
        <v>13000</v>
      </c>
      <c r="E14" s="223">
        <f>SUM(F14:H14)</f>
        <v>13000</v>
      </c>
      <c r="F14" s="223">
        <v>0</v>
      </c>
      <c r="G14" s="223">
        <v>13000</v>
      </c>
      <c r="H14" s="223">
        <v>0</v>
      </c>
      <c r="I14" s="223"/>
    </row>
    <row r="15" spans="1:9" ht="21.75" customHeight="1">
      <c r="A15" s="222"/>
      <c r="B15" s="222"/>
      <c r="C15" s="223"/>
      <c r="D15" s="223"/>
      <c r="E15" s="223"/>
      <c r="F15" s="223"/>
      <c r="G15" s="223"/>
      <c r="H15" s="223"/>
      <c r="I15" s="223"/>
    </row>
    <row r="16" spans="1:9" ht="21.75" customHeight="1">
      <c r="A16" s="224"/>
      <c r="B16" s="225" t="s">
        <v>12</v>
      </c>
      <c r="C16" s="226">
        <f aca="true" t="shared" si="0" ref="C16:H16">SUM(C14:C14)</f>
        <v>13000</v>
      </c>
      <c r="D16" s="226">
        <f t="shared" si="0"/>
        <v>13000</v>
      </c>
      <c r="E16" s="226">
        <f t="shared" si="0"/>
        <v>13000</v>
      </c>
      <c r="F16" s="226">
        <f t="shared" si="0"/>
        <v>0</v>
      </c>
      <c r="G16" s="226">
        <f t="shared" si="0"/>
        <v>13000</v>
      </c>
      <c r="H16" s="226">
        <f t="shared" si="0"/>
        <v>0</v>
      </c>
      <c r="I16" s="226"/>
    </row>
    <row r="17" spans="1:9" ht="12.75">
      <c r="A17" s="183"/>
      <c r="B17" s="183"/>
      <c r="C17" s="184"/>
      <c r="D17" s="184"/>
      <c r="E17" s="184"/>
      <c r="F17" s="184"/>
      <c r="G17" s="184"/>
      <c r="H17" s="184"/>
      <c r="I17" s="184"/>
    </row>
    <row r="18" spans="1:9" ht="12.75">
      <c r="A18" s="183"/>
      <c r="B18" s="183"/>
      <c r="C18" s="184"/>
      <c r="D18" s="184"/>
      <c r="E18" s="184"/>
      <c r="F18" s="184"/>
      <c r="G18" s="184"/>
      <c r="H18" s="184"/>
      <c r="I18" s="184"/>
    </row>
    <row r="19" spans="1:9" ht="12.75">
      <c r="A19" s="183"/>
      <c r="B19" s="183"/>
      <c r="C19" s="184"/>
      <c r="D19" s="184"/>
      <c r="E19" s="184"/>
      <c r="F19" s="184"/>
      <c r="G19" s="184"/>
      <c r="H19" s="184"/>
      <c r="I19" s="184"/>
    </row>
    <row r="20" spans="1:9" ht="12.75">
      <c r="A20" s="183"/>
      <c r="B20" s="183"/>
      <c r="C20" s="184"/>
      <c r="D20" s="184"/>
      <c r="E20" s="184"/>
      <c r="F20" s="184"/>
      <c r="G20" s="184"/>
      <c r="H20" s="184"/>
      <c r="I20" s="184"/>
    </row>
  </sheetData>
  <sheetProtection selectLockedCells="1" selectUnlockedCells="1"/>
  <printOptions/>
  <pageMargins left="0.7479166666666667" right="0.7479166666666667" top="0.9840277777777777" bottom="0.9854166666666666" header="0.5118055555555555" footer="0.5118055555555555"/>
  <pageSetup firstPageNumber="35" useFirstPageNumber="1" horizontalDpi="300" verticalDpi="3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1" sqref="H11"/>
    </sheetView>
  </sheetViews>
  <sheetFormatPr defaultColWidth="9.00390625" defaultRowHeight="12.75"/>
  <cols>
    <col min="1" max="1" width="4.50390625" style="0" customWidth="1"/>
    <col min="3" max="3" width="10.00390625" style="0" customWidth="1"/>
    <col min="4" max="4" width="11.125" style="0" customWidth="1"/>
    <col min="5" max="5" width="11.50390625" style="0" customWidth="1"/>
    <col min="6" max="6" width="11.625" style="0" customWidth="1"/>
    <col min="7" max="7" width="9.875" style="0" customWidth="1"/>
    <col min="8" max="8" width="8.125" style="0" customWidth="1"/>
    <col min="9" max="9" width="9.50390625" style="0" customWidth="1"/>
  </cols>
  <sheetData>
    <row r="1" ht="12.75">
      <c r="G1" t="s">
        <v>396</v>
      </c>
    </row>
    <row r="2" ht="12.75">
      <c r="G2" s="122" t="s">
        <v>397</v>
      </c>
    </row>
    <row r="3" ht="12.75">
      <c r="G3" s="123" t="s">
        <v>398</v>
      </c>
    </row>
    <row r="4" ht="12.75">
      <c r="G4" s="122" t="s">
        <v>399</v>
      </c>
    </row>
    <row r="6" ht="15">
      <c r="A6" s="125" t="s">
        <v>400</v>
      </c>
    </row>
    <row r="7" ht="15">
      <c r="A7" s="125" t="s">
        <v>401</v>
      </c>
    </row>
    <row r="8" ht="12.75">
      <c r="I8" s="127" t="s">
        <v>5</v>
      </c>
    </row>
    <row r="9" spans="1:9" s="127" customFormat="1" ht="20.25">
      <c r="A9" s="126" t="s">
        <v>6</v>
      </c>
      <c r="B9" s="126" t="s">
        <v>136</v>
      </c>
      <c r="C9" s="227" t="s">
        <v>370</v>
      </c>
      <c r="D9" s="227" t="s">
        <v>371</v>
      </c>
      <c r="E9" s="228"/>
      <c r="F9" s="214"/>
      <c r="G9" s="214" t="s">
        <v>140</v>
      </c>
      <c r="H9" s="214"/>
      <c r="I9" s="229"/>
    </row>
    <row r="10" spans="1:9" ht="21">
      <c r="A10" s="216"/>
      <c r="B10" s="216"/>
      <c r="C10" s="216"/>
      <c r="D10" s="216"/>
      <c r="E10" s="217" t="s">
        <v>372</v>
      </c>
      <c r="F10" s="218"/>
      <c r="G10" s="218" t="s">
        <v>11</v>
      </c>
      <c r="H10" s="219"/>
      <c r="I10" s="220" t="s">
        <v>402</v>
      </c>
    </row>
    <row r="11" spans="1:9" ht="40.5">
      <c r="A11" s="216"/>
      <c r="B11" s="216"/>
      <c r="C11" s="216"/>
      <c r="D11" s="216"/>
      <c r="E11" s="217"/>
      <c r="F11" s="230" t="s">
        <v>374</v>
      </c>
      <c r="G11" s="157" t="s">
        <v>375</v>
      </c>
      <c r="H11" s="230" t="s">
        <v>376</v>
      </c>
      <c r="I11" s="221" t="s">
        <v>15</v>
      </c>
    </row>
    <row r="12" spans="1:9" ht="12.75">
      <c r="A12" s="129"/>
      <c r="B12" s="129"/>
      <c r="C12" s="129"/>
      <c r="D12" s="129"/>
      <c r="E12" s="129"/>
      <c r="F12" s="129"/>
      <c r="G12" s="129"/>
      <c r="H12" s="129"/>
      <c r="I12" s="221"/>
    </row>
    <row r="13" spans="1:9" ht="12.75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</row>
    <row r="14" spans="1:9" ht="33" customHeight="1">
      <c r="A14" s="222">
        <v>600</v>
      </c>
      <c r="B14" s="222">
        <v>60004</v>
      </c>
      <c r="C14" s="223">
        <v>1514000</v>
      </c>
      <c r="D14" s="223">
        <f>SUM(E14,I14)</f>
        <v>1514000</v>
      </c>
      <c r="E14" s="231">
        <f>SUM(G14)</f>
        <v>1514000</v>
      </c>
      <c r="F14" s="231"/>
      <c r="G14" s="231">
        <v>1514000</v>
      </c>
      <c r="H14" s="223"/>
      <c r="I14" s="223"/>
    </row>
    <row r="15" spans="1:9" ht="32.25" customHeight="1">
      <c r="A15" s="224"/>
      <c r="B15" s="225" t="s">
        <v>12</v>
      </c>
      <c r="C15" s="226">
        <f aca="true" t="shared" si="0" ref="C15:I15">SUM(C14:C14)</f>
        <v>1514000</v>
      </c>
      <c r="D15" s="226">
        <f t="shared" si="0"/>
        <v>1514000</v>
      </c>
      <c r="E15" s="226">
        <f t="shared" si="0"/>
        <v>1514000</v>
      </c>
      <c r="F15" s="226">
        <f t="shared" si="0"/>
        <v>0</v>
      </c>
      <c r="G15" s="226">
        <f t="shared" si="0"/>
        <v>1514000</v>
      </c>
      <c r="H15" s="226">
        <f t="shared" si="0"/>
        <v>0</v>
      </c>
      <c r="I15" s="226">
        <f t="shared" si="0"/>
        <v>0</v>
      </c>
    </row>
    <row r="16" spans="1:9" ht="12.75">
      <c r="A16" s="183"/>
      <c r="B16" s="183"/>
      <c r="C16" s="184"/>
      <c r="D16" s="184"/>
      <c r="E16" s="184"/>
      <c r="F16" s="184"/>
      <c r="G16" s="184"/>
      <c r="H16" s="184"/>
      <c r="I16" s="184"/>
    </row>
    <row r="17" spans="1:9" ht="12.75">
      <c r="A17" s="183"/>
      <c r="B17" s="183"/>
      <c r="C17" s="184"/>
      <c r="D17" s="184"/>
      <c r="E17" s="184"/>
      <c r="F17" s="232"/>
      <c r="G17" s="184"/>
      <c r="H17" s="184"/>
      <c r="I17" s="184"/>
    </row>
    <row r="18" spans="1:9" ht="12.75">
      <c r="A18" s="183"/>
      <c r="B18" s="183"/>
      <c r="C18" s="184"/>
      <c r="D18" s="184"/>
      <c r="E18" s="184"/>
      <c r="F18" s="184"/>
      <c r="G18" s="184"/>
      <c r="H18" s="184"/>
      <c r="I18" s="184"/>
    </row>
    <row r="19" spans="1:9" ht="12.75">
      <c r="A19" s="183"/>
      <c r="B19" s="183"/>
      <c r="C19" s="184"/>
      <c r="D19" s="184"/>
      <c r="E19" s="184"/>
      <c r="F19" s="184"/>
      <c r="G19" s="184"/>
      <c r="H19" s="184"/>
      <c r="I19" s="1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6" useFirstPageNumber="1" horizontalDpi="300" verticalDpi="3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28" sqref="D28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28.00390625" style="0" customWidth="1"/>
    <col min="4" max="4" width="11.875" style="0" customWidth="1"/>
    <col min="5" max="5" width="10.375" style="0" customWidth="1"/>
    <col min="6" max="6" width="10.50390625" style="0" customWidth="1"/>
    <col min="7" max="7" width="10.625" style="0" customWidth="1"/>
    <col min="9" max="9" width="10.875" style="0" customWidth="1"/>
    <col min="10" max="10" width="10.375" style="0" customWidth="1"/>
    <col min="11" max="11" width="10.50390625" style="0" customWidth="1"/>
  </cols>
  <sheetData>
    <row r="1" ht="12.75">
      <c r="I1" t="s">
        <v>403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407</v>
      </c>
    </row>
    <row r="7" ht="15">
      <c r="A7" s="125" t="s">
        <v>408</v>
      </c>
    </row>
    <row r="8" spans="5:11" ht="12.75">
      <c r="E8" t="s">
        <v>409</v>
      </c>
      <c r="K8" s="127" t="s">
        <v>5</v>
      </c>
    </row>
    <row r="9" spans="1:11" ht="12.75">
      <c r="A9" s="233"/>
      <c r="B9" s="234"/>
      <c r="C9" s="235" t="s">
        <v>410</v>
      </c>
      <c r="D9" s="215"/>
      <c r="E9" s="212" t="s">
        <v>411</v>
      </c>
      <c r="F9" s="234"/>
      <c r="G9" s="234"/>
      <c r="H9" s="234"/>
      <c r="I9" s="234"/>
      <c r="J9" s="234"/>
      <c r="K9" s="229"/>
    </row>
    <row r="10" spans="1:12" ht="12.75" customHeight="1">
      <c r="A10" s="211"/>
      <c r="B10" s="236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  <c r="L10" s="127"/>
    </row>
    <row r="11" spans="1:11" ht="77.25" customHeight="1">
      <c r="A11" s="216" t="s">
        <v>6</v>
      </c>
      <c r="B11" s="216" t="s">
        <v>136</v>
      </c>
      <c r="C11" s="217" t="s">
        <v>137</v>
      </c>
      <c r="D11" s="217" t="s">
        <v>412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216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221"/>
    </row>
    <row r="14" spans="1:11" ht="12.75">
      <c r="A14" s="130">
        <v>1</v>
      </c>
      <c r="B14" s="130">
        <v>2</v>
      </c>
      <c r="C14" s="130">
        <v>3</v>
      </c>
      <c r="D14" s="130"/>
      <c r="E14" s="130">
        <v>4</v>
      </c>
      <c r="F14" s="130">
        <v>5</v>
      </c>
      <c r="G14" s="130">
        <v>6</v>
      </c>
      <c r="H14" s="130"/>
      <c r="I14" s="130">
        <v>7</v>
      </c>
      <c r="J14" s="130">
        <v>8</v>
      </c>
      <c r="K14" s="130">
        <v>9</v>
      </c>
    </row>
    <row r="15" spans="1:11" s="178" customFormat="1" ht="74.25" customHeight="1">
      <c r="A15" s="237">
        <v>756</v>
      </c>
      <c r="B15" s="237"/>
      <c r="C15" s="26" t="s">
        <v>56</v>
      </c>
      <c r="D15" s="238">
        <f>SUM(D16)</f>
        <v>1250000</v>
      </c>
      <c r="E15" s="239"/>
      <c r="F15" s="240"/>
      <c r="G15" s="240"/>
      <c r="H15" s="240"/>
      <c r="I15" s="240"/>
      <c r="J15" s="239"/>
      <c r="K15" s="239"/>
    </row>
    <row r="16" spans="1:11" ht="56.25" customHeight="1">
      <c r="A16" s="222"/>
      <c r="B16" s="222">
        <v>75618</v>
      </c>
      <c r="C16" s="31" t="s">
        <v>78</v>
      </c>
      <c r="D16" s="241">
        <v>1250000</v>
      </c>
      <c r="E16" s="223"/>
      <c r="F16" s="231"/>
      <c r="G16" s="231"/>
      <c r="H16" s="231"/>
      <c r="I16" s="231"/>
      <c r="J16" s="223"/>
      <c r="K16" s="223"/>
    </row>
    <row r="17" spans="1:11" s="178" customFormat="1" ht="38.25" customHeight="1">
      <c r="A17" s="237">
        <v>851</v>
      </c>
      <c r="B17" s="237"/>
      <c r="C17" s="26" t="s">
        <v>183</v>
      </c>
      <c r="D17" s="26"/>
      <c r="E17" s="239">
        <f aca="true" t="shared" si="0" ref="E17:J17">SUM(E18,E20)</f>
        <v>1315000</v>
      </c>
      <c r="F17" s="239">
        <f t="shared" si="0"/>
        <v>1315000</v>
      </c>
      <c r="G17" s="239">
        <f t="shared" si="0"/>
        <v>160005</v>
      </c>
      <c r="H17" s="239">
        <f t="shared" si="0"/>
        <v>818200</v>
      </c>
      <c r="I17" s="239">
        <f t="shared" si="0"/>
        <v>328795</v>
      </c>
      <c r="J17" s="239">
        <f t="shared" si="0"/>
        <v>8000</v>
      </c>
      <c r="K17" s="239"/>
    </row>
    <row r="18" spans="1:11" ht="38.25" customHeight="1">
      <c r="A18" s="222"/>
      <c r="B18" s="222">
        <v>85153</v>
      </c>
      <c r="C18" s="31" t="s">
        <v>414</v>
      </c>
      <c r="D18" s="31"/>
      <c r="E18" s="223">
        <f aca="true" t="shared" si="1" ref="E18:J18">SUM(E19)</f>
        <v>30000</v>
      </c>
      <c r="F18" s="223">
        <f t="shared" si="1"/>
        <v>30000</v>
      </c>
      <c r="G18" s="223">
        <f t="shared" si="1"/>
        <v>0</v>
      </c>
      <c r="H18" s="223">
        <f t="shared" si="1"/>
        <v>0</v>
      </c>
      <c r="I18" s="223">
        <f t="shared" si="1"/>
        <v>25000</v>
      </c>
      <c r="J18" s="223">
        <f t="shared" si="1"/>
        <v>5000</v>
      </c>
      <c r="K18" s="223"/>
    </row>
    <row r="19" spans="1:11" ht="57" customHeight="1">
      <c r="A19" s="222"/>
      <c r="B19" s="222"/>
      <c r="C19" s="31" t="s">
        <v>415</v>
      </c>
      <c r="D19" s="31"/>
      <c r="E19" s="223">
        <f>SUM(F19)</f>
        <v>30000</v>
      </c>
      <c r="F19" s="231">
        <f>SUM(I19:J19)</f>
        <v>30000</v>
      </c>
      <c r="G19" s="231"/>
      <c r="H19" s="231"/>
      <c r="I19" s="231">
        <v>25000</v>
      </c>
      <c r="J19" s="223">
        <v>5000</v>
      </c>
      <c r="K19" s="223"/>
    </row>
    <row r="20" spans="1:11" ht="38.25" customHeight="1">
      <c r="A20" s="222"/>
      <c r="B20" s="222">
        <v>85154</v>
      </c>
      <c r="C20" s="31" t="s">
        <v>185</v>
      </c>
      <c r="D20" s="31"/>
      <c r="E20" s="223">
        <f aca="true" t="shared" si="2" ref="E20:J20">SUM(E21)</f>
        <v>1285000</v>
      </c>
      <c r="F20" s="223">
        <f t="shared" si="2"/>
        <v>1285000</v>
      </c>
      <c r="G20" s="223">
        <f t="shared" si="2"/>
        <v>160005</v>
      </c>
      <c r="H20" s="223">
        <f t="shared" si="2"/>
        <v>818200</v>
      </c>
      <c r="I20" s="223">
        <f t="shared" si="2"/>
        <v>303795</v>
      </c>
      <c r="J20" s="223">
        <f t="shared" si="2"/>
        <v>3000</v>
      </c>
      <c r="K20" s="223"/>
    </row>
    <row r="21" spans="1:11" ht="60.75" customHeight="1">
      <c r="A21" s="222"/>
      <c r="B21" s="222"/>
      <c r="C21" s="31" t="s">
        <v>415</v>
      </c>
      <c r="D21" s="31"/>
      <c r="E21" s="223">
        <f>SUM(F21,K21)</f>
        <v>1285000</v>
      </c>
      <c r="F21" s="231">
        <f>SUM(G21:J21)</f>
        <v>1285000</v>
      </c>
      <c r="G21" s="231">
        <v>160005</v>
      </c>
      <c r="H21" s="231">
        <v>818200</v>
      </c>
      <c r="I21" s="231">
        <v>303795</v>
      </c>
      <c r="J21" s="223">
        <v>3000</v>
      </c>
      <c r="K21" s="223"/>
    </row>
    <row r="22" spans="1:11" ht="29.25" customHeight="1">
      <c r="A22" s="224"/>
      <c r="B22" s="225" t="s">
        <v>12</v>
      </c>
      <c r="C22" s="226"/>
      <c r="D22" s="226">
        <f>SUM(D15)</f>
        <v>1250000</v>
      </c>
      <c r="E22" s="226">
        <f aca="true" t="shared" si="3" ref="E22:J22">SUM(E17)</f>
        <v>1315000</v>
      </c>
      <c r="F22" s="226">
        <f t="shared" si="3"/>
        <v>1315000</v>
      </c>
      <c r="G22" s="226">
        <f t="shared" si="3"/>
        <v>160005</v>
      </c>
      <c r="H22" s="226">
        <f t="shared" si="3"/>
        <v>818200</v>
      </c>
      <c r="I22" s="226">
        <f t="shared" si="3"/>
        <v>328795</v>
      </c>
      <c r="J22" s="226">
        <f t="shared" si="3"/>
        <v>8000</v>
      </c>
      <c r="K22" s="2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7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2013-11-14T12:53:58Z</cp:lastPrinted>
  <dcterms:modified xsi:type="dcterms:W3CDTF">2013-11-28T14:10:06Z</dcterms:modified>
  <cp:category/>
  <cp:version/>
  <cp:contentType/>
  <cp:contentStatus/>
</cp:coreProperties>
</file>